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846\Desktop\Arquivos\Arquivos 2013\Livro econometria\Revisado 17 04\"/>
    </mc:Choice>
  </mc:AlternateContent>
  <bookViews>
    <workbookView xWindow="0" yWindow="0" windowWidth="15345" windowHeight="4650"/>
  </bookViews>
  <sheets>
    <sheet name="Ex01" sheetId="1" r:id="rId1"/>
    <sheet name="Ex02_P01" sheetId="2" r:id="rId2"/>
    <sheet name="Ex03_P01 (Dados)" sheetId="6" r:id="rId3"/>
    <sheet name="Graf_Ex03" sheetId="5" r:id="rId4"/>
    <sheet name="Gráf2" sheetId="7" r:id="rId5"/>
    <sheet name="Ex03_P01" sheetId="3" r:id="rId6"/>
  </sheets>
  <calcPr calcId="15251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2" l="1"/>
  <c r="H5" i="2"/>
  <c r="G5" i="2"/>
  <c r="F6" i="2"/>
  <c r="H6" i="2"/>
  <c r="G6" i="2"/>
  <c r="F7" i="2"/>
  <c r="H7" i="2"/>
  <c r="G7" i="2"/>
  <c r="F8" i="2"/>
  <c r="H8" i="2"/>
  <c r="G8" i="2"/>
  <c r="F9" i="2"/>
  <c r="H9" i="2"/>
  <c r="G9" i="2"/>
  <c r="F10" i="2"/>
  <c r="H10" i="2"/>
  <c r="G10" i="2"/>
  <c r="F11" i="2"/>
  <c r="H11" i="2"/>
  <c r="G11" i="2"/>
  <c r="F12" i="2"/>
  <c r="H12" i="2"/>
  <c r="G12" i="2"/>
  <c r="F13" i="2"/>
  <c r="H13" i="2"/>
  <c r="G13" i="2"/>
  <c r="H4" i="2"/>
  <c r="G4" i="2"/>
  <c r="F4" i="2"/>
  <c r="F3" i="2" l="1"/>
  <c r="H3" i="2"/>
  <c r="G3" i="2"/>
  <c r="E4" i="2"/>
  <c r="E5" i="2"/>
  <c r="E6" i="2"/>
  <c r="E7" i="2"/>
  <c r="E8" i="2"/>
  <c r="E9" i="2"/>
  <c r="E10" i="2"/>
  <c r="E11" i="2"/>
  <c r="E12" i="2"/>
  <c r="E13" i="2"/>
  <c r="E3" i="2"/>
  <c r="B29" i="1" l="1"/>
  <c r="B28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29" i="1" l="1"/>
  <c r="C28" i="1"/>
</calcChain>
</file>

<file path=xl/sharedStrings.xml><?xml version="1.0" encoding="utf-8"?>
<sst xmlns="http://schemas.openxmlformats.org/spreadsheetml/2006/main" count="343" uniqueCount="104">
  <si>
    <t>a</t>
  </si>
  <si>
    <t>+b</t>
  </si>
  <si>
    <t>X</t>
  </si>
  <si>
    <t>e</t>
  </si>
  <si>
    <t>+s</t>
  </si>
  <si>
    <t>se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</si>
  <si>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i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</si>
  <si>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²</t>
    </r>
  </si>
  <si>
    <t>Qtde.</t>
  </si>
  <si>
    <t>(Y)</t>
  </si>
  <si>
    <t>(X)</t>
  </si>
  <si>
    <t>Mês</t>
  </si>
  <si>
    <t>Custo Total (R$)</t>
  </si>
  <si>
    <t>Ibovespa</t>
  </si>
  <si>
    <t>IBrX-100</t>
  </si>
  <si>
    <t>IBrX-50</t>
  </si>
  <si>
    <t>Ano</t>
  </si>
  <si>
    <t>Estatística de regressão</t>
  </si>
  <si>
    <t>R múltiplo</t>
  </si>
  <si>
    <t>R-Quadrado</t>
  </si>
  <si>
    <t>R-quadrado ajustado</t>
  </si>
  <si>
    <t>Erro padrão</t>
  </si>
  <si>
    <t>Observações</t>
  </si>
  <si>
    <t>ANOVA</t>
  </si>
  <si>
    <t>Regressão</t>
  </si>
  <si>
    <t>Resíduo</t>
  </si>
  <si>
    <t>Total</t>
  </si>
  <si>
    <t>Interseção</t>
  </si>
  <si>
    <t>gl</t>
  </si>
  <si>
    <t>SQ</t>
  </si>
  <si>
    <t>MQ</t>
  </si>
  <si>
    <t>F</t>
  </si>
  <si>
    <t>F de significação</t>
  </si>
  <si>
    <t>Coeficientes</t>
  </si>
  <si>
    <t>Stat t</t>
  </si>
  <si>
    <t>valor-P</t>
  </si>
  <si>
    <t>95% inferiores</t>
  </si>
  <si>
    <t>95% superiores</t>
  </si>
  <si>
    <t>Inferior 95,0%</t>
  </si>
  <si>
    <t>Superior 95,0%</t>
  </si>
  <si>
    <t>Ln IBrX-50</t>
  </si>
  <si>
    <t>Ln IBrX-100</t>
  </si>
  <si>
    <t>P</t>
  </si>
  <si>
    <t>J</t>
  </si>
  <si>
    <t>V</t>
  </si>
  <si>
    <t>E</t>
  </si>
  <si>
    <t>D</t>
  </si>
  <si>
    <t>GP</t>
  </si>
  <si>
    <t>GC</t>
  </si>
  <si>
    <t>SG</t>
  </si>
  <si>
    <t>VM</t>
  </si>
  <si>
    <t>VV</t>
  </si>
  <si>
    <t>DM</t>
  </si>
  <si>
    <t>DV</t>
  </si>
  <si>
    <t>CA</t>
  </si>
  <si>
    <t>CV</t>
  </si>
  <si>
    <t>%</t>
  </si>
  <si>
    <t>1º</t>
  </si>
  <si>
    <t>Fluminense - RJ</t>
  </si>
  <si>
    <t>2º</t>
  </si>
  <si>
    <t>Atlético - MG</t>
  </si>
  <si>
    <t>3º</t>
  </si>
  <si>
    <t>Grêmio - RS</t>
  </si>
  <si>
    <t>4º</t>
  </si>
  <si>
    <t>São Paulo - SP</t>
  </si>
  <si>
    <t>5º</t>
  </si>
  <si>
    <t>Vasco - RJ</t>
  </si>
  <si>
    <t>6º</t>
  </si>
  <si>
    <t>Corinthians - SP</t>
  </si>
  <si>
    <t>7º</t>
  </si>
  <si>
    <t>Botafogo - RJ</t>
  </si>
  <si>
    <t>8º</t>
  </si>
  <si>
    <t>Santos - SP</t>
  </si>
  <si>
    <t>9º</t>
  </si>
  <si>
    <t>Cruzeiro - MG</t>
  </si>
  <si>
    <t>10º</t>
  </si>
  <si>
    <t>Internacional - RS</t>
  </si>
  <si>
    <t>11º</t>
  </si>
  <si>
    <t>Flamengo - RJ</t>
  </si>
  <si>
    <t>12º</t>
  </si>
  <si>
    <t>Náutico - PE</t>
  </si>
  <si>
    <t>13º</t>
  </si>
  <si>
    <t>Coritiba - PR</t>
  </si>
  <si>
    <t>14º</t>
  </si>
  <si>
    <t>Ponte Preta - SP</t>
  </si>
  <si>
    <t>15º</t>
  </si>
  <si>
    <t>Bahia - BA</t>
  </si>
  <si>
    <t>16º</t>
  </si>
  <si>
    <t>Portuguesa - SP</t>
  </si>
  <si>
    <t>17º</t>
  </si>
  <si>
    <t>Sport - PE</t>
  </si>
  <si>
    <t>18º</t>
  </si>
  <si>
    <t>Palmeiras - SP</t>
  </si>
  <si>
    <t>19º</t>
  </si>
  <si>
    <t>Atlético - GO</t>
  </si>
  <si>
    <t>20º</t>
  </si>
  <si>
    <t>Figueirense - SC</t>
  </si>
  <si>
    <t>Classificação</t>
  </si>
  <si>
    <t>RESUMO DOS RESULTADOS</t>
  </si>
  <si>
    <t>Inferior 99,0%</t>
  </si>
  <si>
    <t>Superior 99,0%</t>
  </si>
  <si>
    <t>Vitórias como VISITANTE</t>
  </si>
  <si>
    <t>Vitórias como MANDANTE</t>
  </si>
  <si>
    <t>Vitórias TOTAIS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</si>
</sst>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_-* #,##0.000_-;\-* #,##0.000_-;_-* &quot;-&quot;??_-;_-@_-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54B68"/>
      <name val="Arial"/>
      <family val="2"/>
    </font>
    <font>
      <sz val="11"/>
      <color theme="1"/>
      <name val="Arial"/>
      <family val="2"/>
    </font>
    <font>
      <b/>
      <sz val="13.5"/>
      <color rgb="FF006225"/>
      <name val="Arial"/>
      <family val="2"/>
    </font>
    <font>
      <b/>
      <sz val="11"/>
      <color rgb="FF006225"/>
      <name val="Arial"/>
      <family val="2"/>
    </font>
    <font>
      <b/>
      <sz val="13"/>
      <color theme="1"/>
      <name val="Arial"/>
      <family val="2"/>
    </font>
    <font>
      <b/>
      <sz val="13.5"/>
      <color rgb="FF000000"/>
      <name val="Arial"/>
      <family val="2"/>
    </font>
    <font>
      <b/>
      <sz val="13.5"/>
      <color rgb="FF99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E4E4E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164" fontId="0" fillId="0" borderId="0" xfId="1" applyFont="1"/>
    <xf numFmtId="0" fontId="2" fillId="0" borderId="0" xfId="0" applyFont="1"/>
    <xf numFmtId="0" fontId="0" fillId="0" borderId="0" xfId="0" quotePrefix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quotePrefix="1" applyFont="1" applyAlignment="1"/>
    <xf numFmtId="0" fontId="0" fillId="0" borderId="0" xfId="0" applyAlignment="1">
      <alignment horizontal="center"/>
    </xf>
    <xf numFmtId="164" fontId="0" fillId="0" borderId="0" xfId="0" applyNumberFormat="1"/>
    <xf numFmtId="10" fontId="0" fillId="0" borderId="0" xfId="2" applyNumberFormat="1" applyFont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Continuous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8" fillId="3" borderId="0" xfId="0" applyFont="1" applyFill="1" applyAlignment="1">
      <alignment horizontal="center" vertical="top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center" vertical="top" wrapText="1"/>
    </xf>
    <xf numFmtId="164" fontId="0" fillId="0" borderId="0" xfId="1" applyFont="1" applyFill="1" applyBorder="1" applyAlignment="1"/>
    <xf numFmtId="164" fontId="0" fillId="0" borderId="2" xfId="1" applyFont="1" applyFill="1" applyBorder="1" applyAlignment="1"/>
    <xf numFmtId="166" fontId="0" fillId="0" borderId="0" xfId="1" applyNumberFormat="1" applyFont="1" applyFill="1" applyBorder="1" applyAlignment="1"/>
    <xf numFmtId="166" fontId="0" fillId="0" borderId="2" xfId="1" applyNumberFormat="1" applyFont="1" applyFill="1" applyBorder="1" applyAlignment="1"/>
    <xf numFmtId="167" fontId="0" fillId="0" borderId="0" xfId="0" applyNumberFormat="1"/>
    <xf numFmtId="0" fontId="4" fillId="4" borderId="1" xfId="0" applyFont="1" applyFill="1" applyBorder="1" applyAlignment="1">
      <alignment horizontal="center"/>
    </xf>
    <xf numFmtId="0" fontId="0" fillId="4" borderId="1" xfId="0" applyFill="1" applyBorder="1"/>
    <xf numFmtId="165" fontId="0" fillId="4" borderId="1" xfId="1" applyNumberFormat="1" applyFont="1" applyFill="1" applyBorder="1"/>
    <xf numFmtId="164" fontId="0" fillId="4" borderId="1" xfId="1" applyFont="1" applyFill="1" applyBorder="1"/>
    <xf numFmtId="0" fontId="4" fillId="4" borderId="1" xfId="0" applyFont="1" applyFill="1" applyBorder="1"/>
    <xf numFmtId="10" fontId="0" fillId="4" borderId="1" xfId="2" applyNumberFormat="1" applyFont="1" applyFill="1" applyBorder="1"/>
    <xf numFmtId="0" fontId="0" fillId="4" borderId="0" xfId="0" applyFill="1"/>
    <xf numFmtId="0" fontId="5" fillId="4" borderId="3" xfId="0" applyFont="1" applyFill="1" applyBorder="1" applyAlignment="1">
      <alignment horizontal="centerContinuous"/>
    </xf>
    <xf numFmtId="0" fontId="0" fillId="4" borderId="0" xfId="0" applyFill="1" applyBorder="1" applyAlignment="1"/>
    <xf numFmtId="0" fontId="0" fillId="4" borderId="2" xfId="0" applyFill="1" applyBorder="1" applyAlignment="1"/>
    <xf numFmtId="0" fontId="5" fillId="4" borderId="3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87108486439195"/>
          <c:y val="0.19480351414406533"/>
          <c:w val="0.71869881889763776"/>
          <c:h val="0.591045129775444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'Ex01'!$F$6</c:f>
              <c:strCache>
                <c:ptCount val="1"/>
                <c:pt idx="0">
                  <c:v>Custo Total (R$)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3.9555993000874888E-2"/>
                  <c:y val="-5.6111840186643336E-2"/>
                </c:manualLayout>
              </c:layout>
              <c:numFmt formatCode="General" sourceLinked="0"/>
            </c:trendlineLbl>
          </c:trendline>
          <c:xVal>
            <c:numRef>
              <c:f>'Ex01'!$E$7:$E$26</c:f>
              <c:numCache>
                <c:formatCode>_-* #,##0_-;\-* #,##0_-;_-* "-"??_-;_-@_-</c:formatCode>
                <c:ptCount val="20"/>
                <c:pt idx="0">
                  <c:v>108447</c:v>
                </c:pt>
                <c:pt idx="1">
                  <c:v>96449</c:v>
                </c:pt>
                <c:pt idx="2">
                  <c:v>101785</c:v>
                </c:pt>
                <c:pt idx="3">
                  <c:v>98223</c:v>
                </c:pt>
                <c:pt idx="4">
                  <c:v>68981</c:v>
                </c:pt>
                <c:pt idx="5">
                  <c:v>86531</c:v>
                </c:pt>
                <c:pt idx="6">
                  <c:v>122432</c:v>
                </c:pt>
                <c:pt idx="7">
                  <c:v>104374</c:v>
                </c:pt>
                <c:pt idx="8">
                  <c:v>116761</c:v>
                </c:pt>
                <c:pt idx="9">
                  <c:v>90071</c:v>
                </c:pt>
                <c:pt idx="10">
                  <c:v>74597</c:v>
                </c:pt>
                <c:pt idx="11">
                  <c:v>131833</c:v>
                </c:pt>
                <c:pt idx="12">
                  <c:v>109479</c:v>
                </c:pt>
                <c:pt idx="13">
                  <c:v>95451</c:v>
                </c:pt>
                <c:pt idx="14">
                  <c:v>110142</c:v>
                </c:pt>
                <c:pt idx="15">
                  <c:v>69387</c:v>
                </c:pt>
                <c:pt idx="16">
                  <c:v>128962</c:v>
                </c:pt>
                <c:pt idx="17">
                  <c:v>61981</c:v>
                </c:pt>
                <c:pt idx="18">
                  <c:v>91502</c:v>
                </c:pt>
                <c:pt idx="19">
                  <c:v>168545</c:v>
                </c:pt>
              </c:numCache>
            </c:numRef>
          </c:xVal>
          <c:yVal>
            <c:numRef>
              <c:f>'Ex01'!$F$7:$F$26</c:f>
              <c:numCache>
                <c:formatCode>_-* #,##0.00_-;\-* #,##0.00_-;_-* "-"??_-;_-@_-</c:formatCode>
                <c:ptCount val="20"/>
                <c:pt idx="0">
                  <c:v>3252543.45177527</c:v>
                </c:pt>
                <c:pt idx="1">
                  <c:v>2329707.8153720447</c:v>
                </c:pt>
                <c:pt idx="2">
                  <c:v>3013829.0262289084</c:v>
                </c:pt>
                <c:pt idx="3">
                  <c:v>2693632.6530758846</c:v>
                </c:pt>
                <c:pt idx="4">
                  <c:v>2322307.4186065844</c:v>
                </c:pt>
                <c:pt idx="5">
                  <c:v>2523603.9839138598</c:v>
                </c:pt>
                <c:pt idx="6">
                  <c:v>4224758.5024004187</c:v>
                </c:pt>
                <c:pt idx="7">
                  <c:v>3000652.6786340196</c:v>
                </c:pt>
                <c:pt idx="8">
                  <c:v>4002120.3284657882</c:v>
                </c:pt>
                <c:pt idx="9">
                  <c:v>2251219.8968554935</c:v>
                </c:pt>
                <c:pt idx="10">
                  <c:v>2122842.6067574737</c:v>
                </c:pt>
                <c:pt idx="11">
                  <c:v>3614796.9860874903</c:v>
                </c:pt>
                <c:pt idx="12">
                  <c:v>3305171.271740817</c:v>
                </c:pt>
                <c:pt idx="13">
                  <c:v>2743271.2542660506</c:v>
                </c:pt>
                <c:pt idx="14">
                  <c:v>3074995.2432421241</c:v>
                </c:pt>
                <c:pt idx="15">
                  <c:v>2370965.1400625561</c:v>
                </c:pt>
                <c:pt idx="16">
                  <c:v>3532917.4999507931</c:v>
                </c:pt>
                <c:pt idx="17">
                  <c:v>2457713.1286310819</c:v>
                </c:pt>
                <c:pt idx="18">
                  <c:v>3060513.3195031057</c:v>
                </c:pt>
                <c:pt idx="19">
                  <c:v>5000762.7944302363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43696"/>
        <c:axId val="187344088"/>
      </c:scatterChart>
      <c:valAx>
        <c:axId val="18734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Quantidade (unidades)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7344088"/>
        <c:crosses val="autoZero"/>
        <c:crossBetween val="midCat"/>
      </c:valAx>
      <c:valAx>
        <c:axId val="187344088"/>
        <c:scaling>
          <c:orientation val="minMax"/>
        </c:scaling>
        <c:delete val="0"/>
        <c:axPos val="l"/>
        <c:title>
          <c:tx>
            <c:rich>
              <a:bodyPr rot="0" vert="horz" anchor="t" anchorCtr="0"/>
              <a:lstStyle/>
              <a:p>
                <a:pPr>
                  <a:defRPr/>
                </a:pPr>
                <a:r>
                  <a:rPr lang="en-US"/>
                  <a:t>R$</a:t>
                </a:r>
              </a:p>
            </c:rich>
          </c:tx>
          <c:layout>
            <c:manualLayout>
              <c:xMode val="edge"/>
              <c:yMode val="edge"/>
              <c:x val="0.1361111111111111"/>
              <c:y val="8.9388305628463074E-2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187343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75371828521432E-2"/>
          <c:y val="0.125"/>
          <c:w val="0.85266907261592306"/>
          <c:h val="0.669429133858267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'Ex03_P01 (Dados)'!$O$1</c:f>
              <c:strCache>
                <c:ptCount val="1"/>
                <c:pt idx="0">
                  <c:v>CA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'Ex03_P01 (Dados)'!$O$2:$O$21</c:f>
              <c:numCache>
                <c:formatCode>General</c:formatCode>
                <c:ptCount val="20"/>
                <c:pt idx="0">
                  <c:v>85</c:v>
                </c:pt>
                <c:pt idx="1">
                  <c:v>101</c:v>
                </c:pt>
                <c:pt idx="2">
                  <c:v>101</c:v>
                </c:pt>
                <c:pt idx="3">
                  <c:v>90</c:v>
                </c:pt>
                <c:pt idx="4">
                  <c:v>91</c:v>
                </c:pt>
                <c:pt idx="5">
                  <c:v>85</c:v>
                </c:pt>
                <c:pt idx="6">
                  <c:v>71</c:v>
                </c:pt>
                <c:pt idx="7">
                  <c:v>82</c:v>
                </c:pt>
                <c:pt idx="8">
                  <c:v>118</c:v>
                </c:pt>
                <c:pt idx="9">
                  <c:v>104</c:v>
                </c:pt>
                <c:pt idx="10">
                  <c:v>78</c:v>
                </c:pt>
                <c:pt idx="11">
                  <c:v>85</c:v>
                </c:pt>
                <c:pt idx="12">
                  <c:v>99</c:v>
                </c:pt>
                <c:pt idx="13">
                  <c:v>94</c:v>
                </c:pt>
                <c:pt idx="14">
                  <c:v>111</c:v>
                </c:pt>
                <c:pt idx="15">
                  <c:v>87</c:v>
                </c:pt>
                <c:pt idx="16">
                  <c:v>85</c:v>
                </c:pt>
                <c:pt idx="17">
                  <c:v>106</c:v>
                </c:pt>
                <c:pt idx="18">
                  <c:v>101</c:v>
                </c:pt>
                <c:pt idx="19">
                  <c:v>95</c:v>
                </c:pt>
              </c:numCache>
            </c:numRef>
          </c:xVal>
          <c:yVal>
            <c:numRef>
              <c:f>'Ex03_P01 (Dados)'!$C$2:$C$21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'Ex03_P01 (Dados)'!$P$1</c:f>
              <c:strCache>
                <c:ptCount val="1"/>
                <c:pt idx="0">
                  <c:v>CV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'Ex03_P01 (Dados)'!$P$2:$P$21</c:f>
              <c:numCache>
                <c:formatCode>General</c:formatCode>
                <c:ptCount val="20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</c:numCache>
            </c:numRef>
          </c:xVal>
          <c:yVal>
            <c:numRef>
              <c:f>'Ex03_P01 (Dados)'!$C$2:$C$21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44872"/>
        <c:axId val="187345264"/>
      </c:scatterChart>
      <c:valAx>
        <c:axId val="187344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Número de cartões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345264"/>
        <c:crosses val="autoZero"/>
        <c:crossBetween val="midCat"/>
      </c:valAx>
      <c:valAx>
        <c:axId val="18734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Pontos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2.1739938757655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7344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806517935258088"/>
          <c:y val="0.13020778652668416"/>
          <c:w val="7.1934820647419073E-2"/>
          <c:h val="0.1562510936132983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10105364530446"/>
          <c:y val="9.3086402353859357E-2"/>
          <c:w val="0.82680885308202601"/>
          <c:h val="0.8097131931929003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Ex03_P01!$J$1</c:f>
              <c:strCache>
                <c:ptCount val="1"/>
                <c:pt idx="0">
                  <c:v>VM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</c:marker>
          <c:trendline>
            <c:spPr>
              <a:ln>
                <a:solidFill>
                  <a:schemeClr val="tx2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1004650062251535"/>
                  <c:y val="-6.8111049138675481E-2"/>
                </c:manualLayout>
              </c:layout>
              <c:tx>
                <c:rich>
                  <a:bodyPr/>
                  <a:lstStyle/>
                  <a:p>
                    <a:pPr>
                      <a:defRPr sz="1400" b="1">
                        <a:solidFill>
                          <a:schemeClr val="tx2"/>
                        </a:solidFill>
                      </a:defRPr>
                    </a:pPr>
                    <a:r>
                      <a:rPr lang="en-US" sz="1400" b="1" baseline="0">
                        <a:solidFill>
                          <a:schemeClr val="tx2"/>
                        </a:solidFill>
                      </a:rPr>
                      <a:t>VM</a:t>
                    </a:r>
                  </a:p>
                  <a:p>
                    <a:pPr>
                      <a:defRPr sz="1400" b="1">
                        <a:solidFill>
                          <a:schemeClr val="tx2"/>
                        </a:solidFill>
                      </a:defRPr>
                    </a:pPr>
                    <a:r>
                      <a:rPr lang="en-US" sz="1400" b="1" baseline="0">
                        <a:solidFill>
                          <a:schemeClr val="tx2"/>
                        </a:solidFill>
                      </a:rPr>
                      <a:t>y = 3,4574x + 20,115
R² = 0,6328</a:t>
                    </a:r>
                    <a:endParaRPr lang="en-US" sz="1400" b="1">
                      <a:solidFill>
                        <a:schemeClr val="tx2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Ex03_P01!$J$2:$J$21</c:f>
              <c:numCache>
                <c:formatCode>General</c:formatCode>
                <c:ptCount val="20"/>
                <c:pt idx="0">
                  <c:v>11</c:v>
                </c:pt>
                <c:pt idx="1">
                  <c:v>14</c:v>
                </c:pt>
                <c:pt idx="2">
                  <c:v>13</c:v>
                </c:pt>
                <c:pt idx="3">
                  <c:v>15</c:v>
                </c:pt>
                <c:pt idx="4">
                  <c:v>9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</c:numCache>
            </c:numRef>
          </c:xVal>
          <c:yVal>
            <c:numRef>
              <c:f>Ex03_P01!$I$2:$I$21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Ex03_P01!$K$1</c:f>
              <c:strCache>
                <c:ptCount val="1"/>
                <c:pt idx="0">
                  <c:v>VV</c:v>
                </c:pt>
              </c:strCache>
            </c:strRef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1"/>
            <c:dispEq val="1"/>
            <c:trendlineLbl>
              <c:layout/>
              <c:tx>
                <c:rich>
                  <a:bodyPr/>
                  <a:lstStyle/>
                  <a:p>
                    <a:pPr>
                      <a:defRPr sz="1400" b="1">
                        <a:solidFill>
                          <a:srgbClr val="C00000"/>
                        </a:solidFill>
                      </a:defRPr>
                    </a:pPr>
                    <a:r>
                      <a:rPr lang="en-US" sz="1400" b="1" baseline="0">
                        <a:solidFill>
                          <a:srgbClr val="C00000"/>
                        </a:solidFill>
                      </a:rPr>
                      <a:t>VV</a:t>
                    </a:r>
                  </a:p>
                  <a:p>
                    <a:pPr>
                      <a:defRPr sz="1400" b="1">
                        <a:solidFill>
                          <a:srgbClr val="C00000"/>
                        </a:solidFill>
                      </a:defRPr>
                    </a:pPr>
                    <a:r>
                      <a:rPr lang="en-US" sz="1400" b="1" baseline="0">
                        <a:solidFill>
                          <a:srgbClr val="C00000"/>
                        </a:solidFill>
                      </a:rPr>
                      <a:t>y = 4,4643x + 31,214
R² = 0,631</a:t>
                    </a:r>
                    <a:endParaRPr lang="en-US" sz="1400" b="1">
                      <a:solidFill>
                        <a:srgbClr val="C0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Ex03_P01!$K$2:$K$21</c:f>
              <c:numCache>
                <c:formatCode>General</c:formatCode>
                <c:ptCount val="20"/>
                <c:pt idx="0">
                  <c:v>11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</c:numCache>
            </c:numRef>
          </c:xVal>
          <c:yVal>
            <c:numRef>
              <c:f>Ex03_P01!$I$2:$I$21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'Ex03_P01 (Dados)'!$E$1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930933803960675E-2"/>
                  <c:y val="0.18450776986210057"/>
                </c:manualLayout>
              </c:layout>
              <c:tx>
                <c:rich>
                  <a:bodyPr/>
                  <a:lstStyle/>
                  <a:p>
                    <a:pPr>
                      <a:defRPr sz="1600" b="1">
                        <a:solidFill>
                          <a:schemeClr val="accent3">
                            <a:lumMod val="75000"/>
                          </a:schemeClr>
                        </a:solidFill>
                      </a:defRPr>
                    </a:pPr>
                    <a:r>
                      <a:rPr lang="en-US" sz="1600" b="1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Vitórias</a:t>
                    </a:r>
                  </a:p>
                  <a:p>
                    <a:pPr>
                      <a:defRPr sz="1600" b="1">
                        <a:solidFill>
                          <a:schemeClr val="accent3">
                            <a:lumMod val="75000"/>
                          </a:schemeClr>
                        </a:solidFill>
                      </a:defRPr>
                    </a:pPr>
                    <a:r>
                      <a:rPr lang="en-US" sz="1600" b="1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y = 2,936x + 11,38</a:t>
                    </a:r>
                    <a:br>
                      <a:rPr lang="en-US" sz="1600" b="1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</a:br>
                    <a:r>
                      <a:rPr lang="en-US" sz="1600" b="1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R² = 0,9524</a:t>
                    </a:r>
                    <a:endParaRPr lang="en-US" sz="1600" b="1">
                      <a:solidFill>
                        <a:schemeClr val="accent3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'Ex03_P01 (Dados)'!$E$2:$E$21</c:f>
              <c:numCache>
                <c:formatCode>General</c:formatCode>
                <c:ptCount val="20"/>
                <c:pt idx="0">
                  <c:v>22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13</c:v>
                </c:pt>
                <c:pt idx="8">
                  <c:v>15</c:v>
                </c:pt>
                <c:pt idx="9">
                  <c:v>13</c:v>
                </c:pt>
                <c:pt idx="10">
                  <c:v>12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</c:numCache>
            </c:numRef>
          </c:xVal>
          <c:yVal>
            <c:numRef>
              <c:f>'Ex03_P01 (Dados)'!$C$2:$C$21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46048"/>
        <c:axId val="187346440"/>
      </c:scatterChart>
      <c:valAx>
        <c:axId val="1873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Número de Vitórias como MANDANTE,</a:t>
                </a:r>
                <a:r>
                  <a:rPr lang="en-US" sz="1600" baseline="0"/>
                  <a:t> </a:t>
                </a:r>
                <a:r>
                  <a:rPr lang="en-US" sz="1600"/>
                  <a:t>VISITANTE ou Total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346440"/>
        <c:crosses val="autoZero"/>
        <c:crossBetween val="midCat"/>
      </c:valAx>
      <c:valAx>
        <c:axId val="187346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600"/>
                </a:pPr>
                <a:r>
                  <a:rPr lang="en-US" sz="1600"/>
                  <a:t>Pontos Ganhos</a:t>
                </a:r>
              </a:p>
            </c:rich>
          </c:tx>
          <c:layout>
            <c:manualLayout>
              <c:xMode val="edge"/>
              <c:yMode val="edge"/>
              <c:x val="1.3156839681525746E-2"/>
              <c:y val="1.707674839272383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7346048"/>
        <c:crosses val="autoZero"/>
        <c:crossBetween val="midCat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363529926712754E-2"/>
          <c:y val="2.3429778460462725E-2"/>
          <c:w val="0.90012828737698203"/>
          <c:h val="0.89372635869185924"/>
        </c:manualLayout>
      </c:layout>
      <c:scatterChart>
        <c:scatterStyle val="lineMarker"/>
        <c:varyColors val="0"/>
        <c:ser>
          <c:idx val="0"/>
          <c:order val="0"/>
          <c:tx>
            <c:strRef>
              <c:f>Ex03_P01!$G$1</c:f>
              <c:strCache>
                <c:ptCount val="1"/>
                <c:pt idx="0">
                  <c:v>GC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1100" b="1">
                      <a:solidFill>
                        <a:schemeClr val="accent1">
                          <a:lumMod val="75000"/>
                        </a:schemeClr>
                      </a:solidFill>
                    </a:defRPr>
                  </a:pPr>
                  <a:endParaRPr lang="pt-BR"/>
                </a:p>
              </c:txPr>
            </c:trendlineLbl>
          </c:trendline>
          <c:xVal>
            <c:numRef>
              <c:f>Ex03_P01!$G$2:$G$21</c:f>
              <c:numCache>
                <c:formatCode>General</c:formatCode>
                <c:ptCount val="20"/>
                <c:pt idx="0">
                  <c:v>33</c:v>
                </c:pt>
                <c:pt idx="1">
                  <c:v>37</c:v>
                </c:pt>
                <c:pt idx="2">
                  <c:v>33</c:v>
                </c:pt>
                <c:pt idx="3">
                  <c:v>37</c:v>
                </c:pt>
                <c:pt idx="4">
                  <c:v>44</c:v>
                </c:pt>
                <c:pt idx="5">
                  <c:v>39</c:v>
                </c:pt>
                <c:pt idx="6">
                  <c:v>50</c:v>
                </c:pt>
                <c:pt idx="7">
                  <c:v>44</c:v>
                </c:pt>
                <c:pt idx="8">
                  <c:v>51</c:v>
                </c:pt>
                <c:pt idx="9">
                  <c:v>40</c:v>
                </c:pt>
                <c:pt idx="10">
                  <c:v>46</c:v>
                </c:pt>
                <c:pt idx="11">
                  <c:v>51</c:v>
                </c:pt>
                <c:pt idx="12">
                  <c:v>60</c:v>
                </c:pt>
                <c:pt idx="13">
                  <c:v>44</c:v>
                </c:pt>
                <c:pt idx="14">
                  <c:v>41</c:v>
                </c:pt>
                <c:pt idx="15">
                  <c:v>41</c:v>
                </c:pt>
                <c:pt idx="16">
                  <c:v>56</c:v>
                </c:pt>
                <c:pt idx="17">
                  <c:v>54</c:v>
                </c:pt>
                <c:pt idx="18">
                  <c:v>67</c:v>
                </c:pt>
                <c:pt idx="19">
                  <c:v>72</c:v>
                </c:pt>
              </c:numCache>
            </c:numRef>
          </c:xVal>
          <c:yVal>
            <c:numRef>
              <c:f>Ex03_P01!$I$2:$I$21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Ex03_P01!$H$1</c:f>
              <c:strCache>
                <c:ptCount val="1"/>
                <c:pt idx="0">
                  <c:v>SG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4684650647661857E-2"/>
                  <c:y val="-4.3006827533345997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 b="1">
                      <a:solidFill>
                        <a:srgbClr val="C00000"/>
                      </a:solidFill>
                    </a:defRPr>
                  </a:pPr>
                  <a:endParaRPr lang="pt-BR"/>
                </a:p>
              </c:txPr>
            </c:trendlineLbl>
          </c:trendline>
          <c:xVal>
            <c:numRef>
              <c:f>Ex03_P01!$H$2:$H$21</c:f>
              <c:numCache>
                <c:formatCode>General</c:formatCode>
                <c:ptCount val="20"/>
                <c:pt idx="0">
                  <c:v>28</c:v>
                </c:pt>
                <c:pt idx="1">
                  <c:v>27</c:v>
                </c:pt>
                <c:pt idx="2">
                  <c:v>23</c:v>
                </c:pt>
                <c:pt idx="3">
                  <c:v>22</c:v>
                </c:pt>
                <c:pt idx="4">
                  <c:v>1</c:v>
                </c:pt>
                <c:pt idx="5">
                  <c:v>12</c:v>
                </c:pt>
                <c:pt idx="6">
                  <c:v>10</c:v>
                </c:pt>
                <c:pt idx="7">
                  <c:v>6</c:v>
                </c:pt>
                <c:pt idx="8">
                  <c:v>-4</c:v>
                </c:pt>
                <c:pt idx="9">
                  <c:v>4</c:v>
                </c:pt>
                <c:pt idx="10">
                  <c:v>-7</c:v>
                </c:pt>
                <c:pt idx="11">
                  <c:v>-7</c:v>
                </c:pt>
                <c:pt idx="12">
                  <c:v>-7</c:v>
                </c:pt>
                <c:pt idx="13">
                  <c:v>-7</c:v>
                </c:pt>
                <c:pt idx="14">
                  <c:v>-4</c:v>
                </c:pt>
                <c:pt idx="15">
                  <c:v>-2</c:v>
                </c:pt>
                <c:pt idx="16">
                  <c:v>-17</c:v>
                </c:pt>
                <c:pt idx="17">
                  <c:v>-15</c:v>
                </c:pt>
                <c:pt idx="18">
                  <c:v>-30</c:v>
                </c:pt>
                <c:pt idx="19">
                  <c:v>-33</c:v>
                </c:pt>
              </c:numCache>
            </c:numRef>
          </c:xVal>
          <c:yVal>
            <c:numRef>
              <c:f>Ex03_P01!$I$2:$I$21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Ex03_P01!$F$1</c:f>
              <c:strCache>
                <c:ptCount val="1"/>
                <c:pt idx="0">
                  <c:v>GP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48476803226087"/>
                  <c:y val="-2.63759250864683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100" b="1"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pt-BR"/>
                </a:p>
              </c:txPr>
            </c:trendlineLbl>
          </c:trendline>
          <c:xVal>
            <c:numRef>
              <c:f>Ex03_P01!$F$2:$F$21</c:f>
              <c:numCache>
                <c:formatCode>General</c:formatCode>
                <c:ptCount val="20"/>
                <c:pt idx="0">
                  <c:v>61</c:v>
                </c:pt>
                <c:pt idx="1">
                  <c:v>64</c:v>
                </c:pt>
                <c:pt idx="2">
                  <c:v>56</c:v>
                </c:pt>
                <c:pt idx="3">
                  <c:v>59</c:v>
                </c:pt>
                <c:pt idx="4">
                  <c:v>45</c:v>
                </c:pt>
                <c:pt idx="5">
                  <c:v>51</c:v>
                </c:pt>
                <c:pt idx="6">
                  <c:v>60</c:v>
                </c:pt>
                <c:pt idx="7">
                  <c:v>50</c:v>
                </c:pt>
                <c:pt idx="8">
                  <c:v>47</c:v>
                </c:pt>
                <c:pt idx="9">
                  <c:v>44</c:v>
                </c:pt>
                <c:pt idx="10">
                  <c:v>39</c:v>
                </c:pt>
                <c:pt idx="11">
                  <c:v>44</c:v>
                </c:pt>
                <c:pt idx="12">
                  <c:v>53</c:v>
                </c:pt>
                <c:pt idx="13">
                  <c:v>37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37</c:v>
                </c:pt>
                <c:pt idx="19">
                  <c:v>39</c:v>
                </c:pt>
              </c:numCache>
            </c:numRef>
          </c:xVal>
          <c:yVal>
            <c:numRef>
              <c:f>Ex03_P01!$I$2:$I$21</c:f>
              <c:numCache>
                <c:formatCode>General</c:formatCode>
                <c:ptCount val="20"/>
                <c:pt idx="0">
                  <c:v>77</c:v>
                </c:pt>
                <c:pt idx="1">
                  <c:v>72</c:v>
                </c:pt>
                <c:pt idx="2">
                  <c:v>71</c:v>
                </c:pt>
                <c:pt idx="3">
                  <c:v>66</c:v>
                </c:pt>
                <c:pt idx="4">
                  <c:v>58</c:v>
                </c:pt>
                <c:pt idx="5">
                  <c:v>57</c:v>
                </c:pt>
                <c:pt idx="6">
                  <c:v>55</c:v>
                </c:pt>
                <c:pt idx="7">
                  <c:v>53</c:v>
                </c:pt>
                <c:pt idx="8">
                  <c:v>52</c:v>
                </c:pt>
                <c:pt idx="9">
                  <c:v>52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45</c:v>
                </c:pt>
                <c:pt idx="16">
                  <c:v>41</c:v>
                </c:pt>
                <c:pt idx="17">
                  <c:v>34</c:v>
                </c:pt>
                <c:pt idx="18">
                  <c:v>30</c:v>
                </c:pt>
                <c:pt idx="19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47224"/>
        <c:axId val="187347616"/>
      </c:scatterChart>
      <c:valAx>
        <c:axId val="18734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GP, GC ou SG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7347616"/>
        <c:crosses val="autoZero"/>
        <c:crossBetween val="midCat"/>
      </c:valAx>
      <c:valAx>
        <c:axId val="1873476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Pontos</a:t>
                </a:r>
              </a:p>
            </c:rich>
          </c:tx>
          <c:layout>
            <c:manualLayout>
              <c:xMode val="edge"/>
              <c:yMode val="edge"/>
              <c:x val="0.24334829018177948"/>
              <c:y val="3.324206373208143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7347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557638899102481"/>
          <c:y val="4.9978664249057975E-2"/>
          <c:w val="9.8608932306399055E-2"/>
          <c:h val="0.22896351453655892"/>
        </c:manualLayout>
      </c:layout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Ex03_P01!$O$1</c:f>
              <c:strCache>
                <c:ptCount val="1"/>
                <c:pt idx="0">
                  <c:v>CA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7981058617672788"/>
                  <c:y val="-4.8225430154564014E-2"/>
                </c:manualLayout>
              </c:layout>
              <c:numFmt formatCode="General" sourceLinked="0"/>
            </c:trendlineLbl>
          </c:trendline>
          <c:xVal>
            <c:numRef>
              <c:f>Ex03_P01!$O$2:$O$21</c:f>
              <c:numCache>
                <c:formatCode>General</c:formatCode>
                <c:ptCount val="20"/>
                <c:pt idx="0">
                  <c:v>85</c:v>
                </c:pt>
                <c:pt idx="1">
                  <c:v>101</c:v>
                </c:pt>
                <c:pt idx="2">
                  <c:v>101</c:v>
                </c:pt>
                <c:pt idx="3">
                  <c:v>90</c:v>
                </c:pt>
                <c:pt idx="4">
                  <c:v>91</c:v>
                </c:pt>
                <c:pt idx="5">
                  <c:v>85</c:v>
                </c:pt>
                <c:pt idx="6">
                  <c:v>71</c:v>
                </c:pt>
                <c:pt idx="7">
                  <c:v>82</c:v>
                </c:pt>
                <c:pt idx="8">
                  <c:v>118</c:v>
                </c:pt>
                <c:pt idx="9">
                  <c:v>104</c:v>
                </c:pt>
                <c:pt idx="10">
                  <c:v>78</c:v>
                </c:pt>
                <c:pt idx="11">
                  <c:v>85</c:v>
                </c:pt>
                <c:pt idx="12">
                  <c:v>99</c:v>
                </c:pt>
                <c:pt idx="13">
                  <c:v>94</c:v>
                </c:pt>
                <c:pt idx="14">
                  <c:v>111</c:v>
                </c:pt>
                <c:pt idx="15">
                  <c:v>87</c:v>
                </c:pt>
                <c:pt idx="16">
                  <c:v>85</c:v>
                </c:pt>
                <c:pt idx="17">
                  <c:v>106</c:v>
                </c:pt>
                <c:pt idx="18">
                  <c:v>101</c:v>
                </c:pt>
                <c:pt idx="19">
                  <c:v>95</c:v>
                </c:pt>
              </c:numCache>
            </c:numRef>
          </c:xVal>
          <c:yVal>
            <c:numRef>
              <c:f>Ex03_P01!$N$2:$N$21</c:f>
              <c:numCache>
                <c:formatCode>General</c:formatCode>
                <c:ptCount val="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12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11</c:v>
                </c:pt>
                <c:pt idx="8">
                  <c:v>16</c:v>
                </c:pt>
                <c:pt idx="9">
                  <c:v>12</c:v>
                </c:pt>
                <c:pt idx="10">
                  <c:v>12</c:v>
                </c:pt>
                <c:pt idx="11">
                  <c:v>17</c:v>
                </c:pt>
                <c:pt idx="12">
                  <c:v>18</c:v>
                </c:pt>
                <c:pt idx="13">
                  <c:v>14</c:v>
                </c:pt>
                <c:pt idx="14">
                  <c:v>13</c:v>
                </c:pt>
                <c:pt idx="15">
                  <c:v>13</c:v>
                </c:pt>
                <c:pt idx="16">
                  <c:v>17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Ex03_P01!$P$1</c:f>
              <c:strCache>
                <c:ptCount val="1"/>
                <c:pt idx="0">
                  <c:v>CV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Ex03_P01!$P$2:$P$21</c:f>
              <c:numCache>
                <c:formatCode>General</c:formatCode>
                <c:ptCount val="20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</c:numCache>
            </c:numRef>
          </c:xVal>
          <c:yVal>
            <c:numRef>
              <c:f>Ex03_P01!$N$2:$N$21</c:f>
              <c:numCache>
                <c:formatCode>General</c:formatCode>
                <c:ptCount val="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12</c:v>
                </c:pt>
                <c:pt idx="4">
                  <c:v>12</c:v>
                </c:pt>
                <c:pt idx="5">
                  <c:v>11</c:v>
                </c:pt>
                <c:pt idx="6">
                  <c:v>13</c:v>
                </c:pt>
                <c:pt idx="7">
                  <c:v>11</c:v>
                </c:pt>
                <c:pt idx="8">
                  <c:v>16</c:v>
                </c:pt>
                <c:pt idx="9">
                  <c:v>12</c:v>
                </c:pt>
                <c:pt idx="10">
                  <c:v>12</c:v>
                </c:pt>
                <c:pt idx="11">
                  <c:v>17</c:v>
                </c:pt>
                <c:pt idx="12">
                  <c:v>18</c:v>
                </c:pt>
                <c:pt idx="13">
                  <c:v>14</c:v>
                </c:pt>
                <c:pt idx="14">
                  <c:v>13</c:v>
                </c:pt>
                <c:pt idx="15">
                  <c:v>13</c:v>
                </c:pt>
                <c:pt idx="16">
                  <c:v>17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547120"/>
        <c:axId val="278547512"/>
      </c:scatterChart>
      <c:valAx>
        <c:axId val="27854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8547512"/>
        <c:crosses val="autoZero"/>
        <c:crossBetween val="midCat"/>
      </c:valAx>
      <c:valAx>
        <c:axId val="278547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854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549519</xdr:colOff>
      <xdr:row>0</xdr:row>
      <xdr:rowOff>185371</xdr:rowOff>
    </xdr:from>
    <xdr:to>
      <xdr:col>14</xdr:col>
      <xdr:colOff>43961</xdr:colOff>
      <xdr:row>15</xdr:row>
      <xdr:rowOff>71071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190500</xdr:colOff>
      <xdr:row>0</xdr:row>
      <xdr:rowOff>138112</xdr:rowOff>
    </xdr:from>
    <xdr:to>
      <xdr:col>24</xdr:col>
      <xdr:colOff>495300</xdr:colOff>
      <xdr:row>12</xdr:row>
      <xdr:rowOff>147637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7796" cy="600325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22</xdr:row>
      <xdr:rowOff>138112</xdr:rowOff>
    </xdr:from>
    <xdr:to>
      <xdr:col>8</xdr:col>
      <xdr:colOff>561975</xdr:colOff>
      <xdr:row>36</xdr:row>
      <xdr:rowOff>166687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35"/>
  <sheetViews>
    <sheetView tabSelected="1" zoomScale="130" zoomScaleNormal="130" workbookViewId="0">
      <selection activeCell="F31" sqref="F31"/>
    </sheetView>
  </sheetViews>
  <sheetFormatPr defaultRowHeight="15" x14ac:dyDescent="0.25"/>
  <cols>
    <col min="1" max="1" width="4.7109375" bestFit="1" customWidth="1"/>
    <col min="2" max="2" width="12.28515625" bestFit="1" customWidth="1"/>
    <col min="4" max="4" width="4.7109375" bestFit="1" customWidth="1"/>
    <col min="5" max="5" width="12.5703125" bestFit="1" customWidth="1"/>
    <col min="6" max="6" width="15.140625" bestFit="1" customWidth="1"/>
    <col min="7" max="7" width="12.28515625" bestFit="1" customWidth="1"/>
    <col min="8" max="8" width="11" customWidth="1"/>
    <col min="9" max="10" width="13.140625" bestFit="1" customWidth="1"/>
    <col min="13" max="13" width="16.140625" bestFit="1" customWidth="1"/>
    <col min="14" max="14" width="14.7109375" bestFit="1" customWidth="1"/>
  </cols>
  <sheetData>
    <row r="2" spans="1:7" x14ac:dyDescent="0.25">
      <c r="B2" t="s">
        <v>0</v>
      </c>
      <c r="C2" s="3" t="s">
        <v>1</v>
      </c>
      <c r="D2" s="3"/>
      <c r="E2" t="s">
        <v>2</v>
      </c>
      <c r="F2" s="4" t="s">
        <v>4</v>
      </c>
      <c r="G2" s="5" t="s">
        <v>3</v>
      </c>
    </row>
    <row r="3" spans="1:7" x14ac:dyDescent="0.25">
      <c r="B3" s="1">
        <v>500000</v>
      </c>
      <c r="C3">
        <v>25</v>
      </c>
      <c r="F3" s="1">
        <v>250000</v>
      </c>
    </row>
    <row r="5" spans="1:7" x14ac:dyDescent="0.25">
      <c r="E5" s="6" t="s">
        <v>10</v>
      </c>
      <c r="F5" s="6" t="s">
        <v>9</v>
      </c>
    </row>
    <row r="6" spans="1:7" x14ac:dyDescent="0.25">
      <c r="A6" s="6" t="s">
        <v>11</v>
      </c>
      <c r="B6" s="2" t="s">
        <v>3</v>
      </c>
      <c r="C6" s="2" t="s">
        <v>5</v>
      </c>
      <c r="D6" s="50" t="s">
        <v>11</v>
      </c>
      <c r="E6" s="50" t="s">
        <v>8</v>
      </c>
      <c r="F6" s="50" t="s">
        <v>12</v>
      </c>
    </row>
    <row r="7" spans="1:7" x14ac:dyDescent="0.25">
      <c r="A7">
        <v>1</v>
      </c>
      <c r="B7">
        <v>0.16547380710107973</v>
      </c>
      <c r="C7">
        <f>+B7*$F$3</f>
        <v>41368.451775269932</v>
      </c>
      <c r="D7" s="51">
        <v>1</v>
      </c>
      <c r="E7" s="52">
        <v>108447</v>
      </c>
      <c r="F7" s="53">
        <f>E7*$C$3+$B$3+C7</f>
        <v>3252543.45177527</v>
      </c>
      <c r="G7" s="7"/>
    </row>
    <row r="8" spans="1:7" x14ac:dyDescent="0.25">
      <c r="A8">
        <v>2</v>
      </c>
      <c r="B8">
        <v>-2.3260687385118217</v>
      </c>
      <c r="C8">
        <f t="shared" ref="C8:C26" si="0">+B8*$F$3</f>
        <v>-581517.18462795543</v>
      </c>
      <c r="D8" s="51">
        <v>2</v>
      </c>
      <c r="E8" s="52">
        <v>96449</v>
      </c>
      <c r="F8" s="53">
        <f t="shared" ref="F8:F26" si="1">E8*$C$3+$B$3+C8</f>
        <v>2329707.8153720447</v>
      </c>
      <c r="G8" s="7"/>
    </row>
    <row r="9" spans="1:7" x14ac:dyDescent="0.25">
      <c r="A9">
        <v>3</v>
      </c>
      <c r="B9">
        <v>-0.12318389508436667</v>
      </c>
      <c r="C9">
        <f t="shared" si="0"/>
        <v>-30795.973771091667</v>
      </c>
      <c r="D9" s="51">
        <v>3</v>
      </c>
      <c r="E9" s="52">
        <v>101785</v>
      </c>
      <c r="F9" s="53">
        <f t="shared" si="1"/>
        <v>3013829.0262289084</v>
      </c>
      <c r="G9" s="7"/>
    </row>
    <row r="10" spans="1:7" x14ac:dyDescent="0.25">
      <c r="A10">
        <v>4</v>
      </c>
      <c r="B10">
        <v>-1.0477693876964622</v>
      </c>
      <c r="C10">
        <f t="shared" si="0"/>
        <v>-261942.34692411555</v>
      </c>
      <c r="D10" s="51">
        <v>4</v>
      </c>
      <c r="E10" s="52">
        <v>98223</v>
      </c>
      <c r="F10" s="53">
        <f t="shared" si="1"/>
        <v>2693632.6530758846</v>
      </c>
      <c r="G10" s="7"/>
    </row>
    <row r="11" spans="1:7" x14ac:dyDescent="0.25">
      <c r="A11">
        <v>5</v>
      </c>
      <c r="B11">
        <v>0.39112967442633817</v>
      </c>
      <c r="C11">
        <f t="shared" si="0"/>
        <v>97782.418606584542</v>
      </c>
      <c r="D11" s="51">
        <v>5</v>
      </c>
      <c r="E11" s="52">
        <v>68981</v>
      </c>
      <c r="F11" s="53">
        <f t="shared" si="1"/>
        <v>2322307.4186065844</v>
      </c>
      <c r="G11" s="7"/>
    </row>
    <row r="12" spans="1:7" x14ac:dyDescent="0.25">
      <c r="A12">
        <v>6</v>
      </c>
      <c r="B12">
        <v>-0.55868406434456119</v>
      </c>
      <c r="C12">
        <f t="shared" si="0"/>
        <v>-139671.0160861403</v>
      </c>
      <c r="D12" s="51">
        <v>6</v>
      </c>
      <c r="E12" s="52">
        <v>86531</v>
      </c>
      <c r="F12" s="53">
        <f t="shared" si="1"/>
        <v>2523603.9839138598</v>
      </c>
      <c r="G12" s="7"/>
    </row>
    <row r="13" spans="1:7" x14ac:dyDescent="0.25">
      <c r="A13">
        <v>7</v>
      </c>
      <c r="B13">
        <v>2.6558340096016764</v>
      </c>
      <c r="C13">
        <f t="shared" si="0"/>
        <v>663958.50240041909</v>
      </c>
      <c r="D13" s="51">
        <v>7</v>
      </c>
      <c r="E13" s="52">
        <v>122432</v>
      </c>
      <c r="F13" s="53">
        <f t="shared" si="1"/>
        <v>4224758.5024004187</v>
      </c>
      <c r="G13" s="7"/>
    </row>
    <row r="14" spans="1:7" x14ac:dyDescent="0.25">
      <c r="A14">
        <v>8</v>
      </c>
      <c r="B14">
        <v>-0.43478928546392126</v>
      </c>
      <c r="C14">
        <f t="shared" si="0"/>
        <v>-108697.32136598032</v>
      </c>
      <c r="D14" s="51">
        <v>8</v>
      </c>
      <c r="E14" s="52">
        <v>104374</v>
      </c>
      <c r="F14" s="53">
        <f t="shared" si="1"/>
        <v>3000652.6786340196</v>
      </c>
      <c r="G14" s="7"/>
    </row>
    <row r="15" spans="1:7" x14ac:dyDescent="0.25">
      <c r="A15">
        <v>9</v>
      </c>
      <c r="B15">
        <v>2.3323813138631522</v>
      </c>
      <c r="C15">
        <f t="shared" si="0"/>
        <v>583095.32846578804</v>
      </c>
      <c r="D15" s="51">
        <v>9</v>
      </c>
      <c r="E15" s="52">
        <v>116761</v>
      </c>
      <c r="F15" s="53">
        <f t="shared" si="1"/>
        <v>4002120.3284657882</v>
      </c>
      <c r="G15" s="7"/>
    </row>
    <row r="16" spans="1:7" x14ac:dyDescent="0.25">
      <c r="A16">
        <v>10</v>
      </c>
      <c r="B16">
        <v>-2.0022204125780263</v>
      </c>
      <c r="C16">
        <f t="shared" si="0"/>
        <v>-500555.10314450657</v>
      </c>
      <c r="D16" s="51">
        <v>10</v>
      </c>
      <c r="E16" s="52">
        <v>90071</v>
      </c>
      <c r="F16" s="53">
        <f t="shared" si="1"/>
        <v>2251219.8968554935</v>
      </c>
      <c r="G16" s="7"/>
    </row>
    <row r="17" spans="1:13" x14ac:dyDescent="0.25">
      <c r="A17">
        <v>11</v>
      </c>
      <c r="B17">
        <v>-0.9683295729701058</v>
      </c>
      <c r="C17">
        <f t="shared" si="0"/>
        <v>-242082.39324252645</v>
      </c>
      <c r="D17" s="51">
        <v>11</v>
      </c>
      <c r="E17" s="52">
        <v>74597</v>
      </c>
      <c r="F17" s="53">
        <f t="shared" si="1"/>
        <v>2122842.6067574737</v>
      </c>
      <c r="G17" s="7"/>
    </row>
    <row r="18" spans="1:13" x14ac:dyDescent="0.25">
      <c r="A18">
        <v>12</v>
      </c>
      <c r="B18">
        <v>-0.72411205565003911</v>
      </c>
      <c r="C18">
        <f t="shared" si="0"/>
        <v>-181028.01391250978</v>
      </c>
      <c r="D18" s="51">
        <v>12</v>
      </c>
      <c r="E18" s="52">
        <v>131833</v>
      </c>
      <c r="F18" s="53">
        <f t="shared" si="1"/>
        <v>3614796.9860874903</v>
      </c>
      <c r="G18" s="7"/>
      <c r="H18" t="s">
        <v>98</v>
      </c>
    </row>
    <row r="19" spans="1:13" ht="15.75" thickBot="1" x14ac:dyDescent="0.3">
      <c r="A19">
        <v>13</v>
      </c>
      <c r="B19">
        <v>0.27278508696326753</v>
      </c>
      <c r="C19">
        <f t="shared" si="0"/>
        <v>68196.271740816883</v>
      </c>
      <c r="D19" s="51">
        <v>13</v>
      </c>
      <c r="E19" s="52">
        <v>109479</v>
      </c>
      <c r="F19" s="53">
        <f t="shared" si="1"/>
        <v>3305171.271740817</v>
      </c>
      <c r="G19" s="7"/>
    </row>
    <row r="20" spans="1:13" x14ac:dyDescent="0.25">
      <c r="A20">
        <v>14</v>
      </c>
      <c r="B20">
        <v>-0.57201498293579789</v>
      </c>
      <c r="C20">
        <f t="shared" si="0"/>
        <v>-143003.74573394947</v>
      </c>
      <c r="D20" s="51">
        <v>14</v>
      </c>
      <c r="E20" s="52">
        <v>95451</v>
      </c>
      <c r="F20" s="53">
        <f t="shared" si="1"/>
        <v>2743271.2542660506</v>
      </c>
      <c r="G20" s="7"/>
      <c r="H20" s="12" t="s">
        <v>17</v>
      </c>
      <c r="I20" s="12"/>
    </row>
    <row r="21" spans="1:13" x14ac:dyDescent="0.25">
      <c r="A21">
        <v>15</v>
      </c>
      <c r="B21">
        <v>-0.71421902703150408</v>
      </c>
      <c r="C21">
        <f t="shared" si="0"/>
        <v>-178554.75675787602</v>
      </c>
      <c r="D21" s="51">
        <v>15</v>
      </c>
      <c r="E21" s="52">
        <v>110142</v>
      </c>
      <c r="F21" s="53">
        <f t="shared" si="1"/>
        <v>3074995.2432421241</v>
      </c>
      <c r="G21" s="7"/>
      <c r="H21" s="9" t="s">
        <v>18</v>
      </c>
      <c r="I21" s="9">
        <v>0.90266389357095411</v>
      </c>
    </row>
    <row r="22" spans="1:13" x14ac:dyDescent="0.25">
      <c r="A22">
        <v>16</v>
      </c>
      <c r="B22">
        <v>0.54516056025022408</v>
      </c>
      <c r="C22">
        <f t="shared" si="0"/>
        <v>136290.14006255602</v>
      </c>
      <c r="D22" s="51">
        <v>16</v>
      </c>
      <c r="E22" s="52">
        <v>69387</v>
      </c>
      <c r="F22" s="53">
        <f t="shared" si="1"/>
        <v>2370965.1400625561</v>
      </c>
      <c r="G22" s="7"/>
      <c r="H22" s="9" t="s">
        <v>19</v>
      </c>
      <c r="I22" s="9">
        <v>0.81480210475667469</v>
      </c>
    </row>
    <row r="23" spans="1:13" x14ac:dyDescent="0.25">
      <c r="A23">
        <v>17</v>
      </c>
      <c r="B23">
        <v>-0.76453000019682804</v>
      </c>
      <c r="C23">
        <f t="shared" si="0"/>
        <v>-191132.50004920701</v>
      </c>
      <c r="D23" s="51">
        <v>17</v>
      </c>
      <c r="E23" s="52">
        <v>128962</v>
      </c>
      <c r="F23" s="53">
        <f t="shared" si="1"/>
        <v>3532917.4999507931</v>
      </c>
      <c r="G23" s="7"/>
      <c r="H23" s="9" t="s">
        <v>20</v>
      </c>
      <c r="I23" s="9">
        <v>0.80451333279871218</v>
      </c>
    </row>
    <row r="24" spans="1:13" x14ac:dyDescent="0.25">
      <c r="A24">
        <v>18</v>
      </c>
      <c r="B24">
        <v>1.6327525145243271</v>
      </c>
      <c r="C24">
        <f t="shared" si="0"/>
        <v>408188.12863108178</v>
      </c>
      <c r="D24" s="51">
        <v>18</v>
      </c>
      <c r="E24" s="52">
        <v>61981</v>
      </c>
      <c r="F24" s="53">
        <f t="shared" si="1"/>
        <v>2457713.1286310819</v>
      </c>
      <c r="G24" s="7"/>
      <c r="H24" s="9" t="s">
        <v>21</v>
      </c>
      <c r="I24" s="9">
        <v>330406.75640168012</v>
      </c>
    </row>
    <row r="25" spans="1:13" ht="15.75" thickBot="1" x14ac:dyDescent="0.3">
      <c r="A25">
        <v>19</v>
      </c>
      <c r="B25">
        <v>1.0918532780124224</v>
      </c>
      <c r="C25">
        <f t="shared" si="0"/>
        <v>272963.31950310559</v>
      </c>
      <c r="D25" s="51">
        <v>19</v>
      </c>
      <c r="E25" s="52">
        <v>91502</v>
      </c>
      <c r="F25" s="53">
        <f t="shared" si="1"/>
        <v>3060513.3195031057</v>
      </c>
      <c r="G25" s="7"/>
      <c r="H25" s="10" t="s">
        <v>22</v>
      </c>
      <c r="I25" s="10">
        <v>20</v>
      </c>
    </row>
    <row r="26" spans="1:13" x14ac:dyDescent="0.25">
      <c r="A26">
        <v>20</v>
      </c>
      <c r="B26">
        <v>1.1485511777209467</v>
      </c>
      <c r="C26">
        <f t="shared" si="0"/>
        <v>287137.79443023668</v>
      </c>
      <c r="D26" s="51">
        <v>20</v>
      </c>
      <c r="E26" s="52">
        <v>168545</v>
      </c>
      <c r="F26" s="53">
        <f t="shared" si="1"/>
        <v>5000762.7944302363</v>
      </c>
      <c r="G26" s="7"/>
    </row>
    <row r="27" spans="1:13" ht="15.75" thickBot="1" x14ac:dyDescent="0.3">
      <c r="H27" t="s">
        <v>23</v>
      </c>
    </row>
    <row r="28" spans="1:13" ht="18" x14ac:dyDescent="0.35">
      <c r="A28" t="s">
        <v>6</v>
      </c>
      <c r="B28" s="1">
        <f>SUM(B7:B26)/20</f>
        <v>0</v>
      </c>
      <c r="C28" s="1">
        <f>SUM(C7:C26)/20</f>
        <v>0</v>
      </c>
      <c r="D28" s="1"/>
      <c r="H28" s="11"/>
      <c r="I28" s="11" t="s">
        <v>28</v>
      </c>
      <c r="J28" s="11" t="s">
        <v>29</v>
      </c>
      <c r="K28" s="11" t="s">
        <v>30</v>
      </c>
      <c r="L28" s="11" t="s">
        <v>31</v>
      </c>
      <c r="M28" s="11" t="s">
        <v>32</v>
      </c>
    </row>
    <row r="29" spans="1:13" ht="18" x14ac:dyDescent="0.35">
      <c r="A29" t="s">
        <v>7</v>
      </c>
      <c r="B29">
        <f>SUMPRODUCT(B7:B26,B7:B26)</f>
        <v>32.140090221865243</v>
      </c>
      <c r="C29">
        <f>SUMPRODUCT(C7:C26,C7:C26)</f>
        <v>2008755638866.5776</v>
      </c>
      <c r="H29" s="9" t="s">
        <v>24</v>
      </c>
      <c r="I29" s="9">
        <v>1</v>
      </c>
      <c r="J29" s="9">
        <v>8645426832544.2334</v>
      </c>
      <c r="K29" s="9">
        <v>8645426832544.2334</v>
      </c>
      <c r="L29" s="9">
        <v>79.193329202529014</v>
      </c>
      <c r="M29" s="9">
        <v>5.2078364973385608E-8</v>
      </c>
    </row>
    <row r="30" spans="1:13" x14ac:dyDescent="0.25">
      <c r="H30" s="9" t="s">
        <v>25</v>
      </c>
      <c r="I30" s="9">
        <v>18</v>
      </c>
      <c r="J30" s="9">
        <v>1965035244165.8254</v>
      </c>
      <c r="K30" s="9">
        <v>109168624675.8792</v>
      </c>
      <c r="L30" s="9"/>
      <c r="M30" s="9"/>
    </row>
    <row r="31" spans="1:13" ht="15.75" thickBot="1" x14ac:dyDescent="0.3">
      <c r="H31" s="10" t="s">
        <v>26</v>
      </c>
      <c r="I31" s="10">
        <v>19</v>
      </c>
      <c r="J31" s="10">
        <v>10610462076710.059</v>
      </c>
      <c r="K31" s="10"/>
      <c r="L31" s="10"/>
      <c r="M31" s="10"/>
    </row>
    <row r="32" spans="1:13" ht="15.75" thickBot="1" x14ac:dyDescent="0.3"/>
    <row r="33" spans="8:16" x14ac:dyDescent="0.25">
      <c r="H33" s="11"/>
      <c r="I33" s="11" t="s">
        <v>33</v>
      </c>
      <c r="J33" s="11" t="s">
        <v>21</v>
      </c>
      <c r="K33" s="11" t="s">
        <v>34</v>
      </c>
      <c r="L33" s="11" t="s">
        <v>35</v>
      </c>
      <c r="M33" s="11" t="s">
        <v>36</v>
      </c>
      <c r="N33" s="11" t="s">
        <v>37</v>
      </c>
      <c r="O33" s="11" t="s">
        <v>99</v>
      </c>
      <c r="P33" s="11" t="s">
        <v>100</v>
      </c>
    </row>
    <row r="34" spans="8:16" x14ac:dyDescent="0.25">
      <c r="H34" s="9" t="s">
        <v>27</v>
      </c>
      <c r="I34" s="45">
        <v>305168.3927925122</v>
      </c>
      <c r="J34" s="45">
        <v>316610.01000543486</v>
      </c>
      <c r="K34" s="47">
        <v>0.96386211158413393</v>
      </c>
      <c r="L34" s="9">
        <v>0.34788656829668185</v>
      </c>
      <c r="M34" s="45">
        <v>-360004.55538884143</v>
      </c>
      <c r="N34" s="45">
        <v>970341.34097386582</v>
      </c>
      <c r="O34" s="9">
        <v>-606174.6740813069</v>
      </c>
      <c r="P34" s="9">
        <v>1216511.4596663313</v>
      </c>
    </row>
    <row r="35" spans="8:16" ht="15.75" thickBot="1" x14ac:dyDescent="0.3">
      <c r="H35" s="10" t="s">
        <v>8</v>
      </c>
      <c r="I35" s="46">
        <v>26.913929458459474</v>
      </c>
      <c r="J35" s="46">
        <v>3.0243552924392434</v>
      </c>
      <c r="K35" s="48">
        <v>8.8990633890611743</v>
      </c>
      <c r="L35" s="10">
        <v>5.2078364973385879E-8</v>
      </c>
      <c r="M35" s="46">
        <v>20.559994767054238</v>
      </c>
      <c r="N35" s="46">
        <v>33.267864149864707</v>
      </c>
      <c r="O35" s="10">
        <v>18.208502780761151</v>
      </c>
      <c r="P35" s="10">
        <v>35.619356136157798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D40"/>
  <sheetViews>
    <sheetView workbookViewId="0">
      <selection activeCell="H24" sqref="H24"/>
    </sheetView>
  </sheetViews>
  <sheetFormatPr defaultRowHeight="15" x14ac:dyDescent="0.25"/>
  <cols>
    <col min="5" max="5" width="6.85546875" customWidth="1"/>
    <col min="12" max="12" width="24.85546875" bestFit="1" customWidth="1"/>
    <col min="17" max="17" width="16" bestFit="1" customWidth="1"/>
    <col min="18" max="18" width="14.7109375" bestFit="1" customWidth="1"/>
    <col min="19" max="19" width="13.7109375" bestFit="1" customWidth="1"/>
    <col min="20" max="20" width="14.5703125" bestFit="1" customWidth="1"/>
    <col min="27" max="27" width="16" bestFit="1" customWidth="1"/>
    <col min="28" max="28" width="14.7109375" bestFit="1" customWidth="1"/>
    <col min="29" max="29" width="13.7109375" bestFit="1" customWidth="1"/>
    <col min="30" max="30" width="14.5703125" bestFit="1" customWidth="1"/>
  </cols>
  <sheetData>
    <row r="2" spans="1:27" x14ac:dyDescent="0.25">
      <c r="A2" t="s">
        <v>16</v>
      </c>
      <c r="B2" t="s">
        <v>13</v>
      </c>
      <c r="C2" t="s">
        <v>14</v>
      </c>
      <c r="D2" t="s">
        <v>15</v>
      </c>
      <c r="E2" t="s">
        <v>16</v>
      </c>
    </row>
    <row r="3" spans="1:27" x14ac:dyDescent="0.25">
      <c r="A3">
        <v>2000</v>
      </c>
      <c r="B3">
        <v>15259</v>
      </c>
      <c r="C3">
        <v>3211</v>
      </c>
      <c r="D3">
        <v>1518.4899902</v>
      </c>
      <c r="E3" s="50" t="str">
        <f>A2</f>
        <v>Ano</v>
      </c>
      <c r="F3" s="54" t="str">
        <f t="shared" ref="F3" si="0">B2</f>
        <v>Ibovespa</v>
      </c>
      <c r="G3" s="54" t="str">
        <f>D2</f>
        <v>IBrX-50</v>
      </c>
      <c r="H3" t="str">
        <f>C2</f>
        <v>IBrX-100</v>
      </c>
      <c r="L3" t="s">
        <v>14</v>
      </c>
      <c r="V3" t="s">
        <v>41</v>
      </c>
    </row>
    <row r="4" spans="1:27" ht="15.75" thickBot="1" x14ac:dyDescent="0.3">
      <c r="A4">
        <v>2001</v>
      </c>
      <c r="B4">
        <v>13577</v>
      </c>
      <c r="C4">
        <v>3182</v>
      </c>
      <c r="D4">
        <v>1483.6700439000001</v>
      </c>
      <c r="E4" s="51">
        <f>A4</f>
        <v>2001</v>
      </c>
      <c r="F4" s="55">
        <f>B4/B3-1</f>
        <v>-0.11023002818009042</v>
      </c>
      <c r="G4" s="55">
        <f t="shared" ref="G4:G13" si="1">D4/D3-1</f>
        <v>-2.2930639335603242E-2</v>
      </c>
      <c r="H4" s="8">
        <f t="shared" ref="H4" si="2">C4/C3-1</f>
        <v>-9.0314543755839471E-3</v>
      </c>
    </row>
    <row r="5" spans="1:27" x14ac:dyDescent="0.25">
      <c r="A5">
        <v>2002</v>
      </c>
      <c r="B5">
        <v>11268</v>
      </c>
      <c r="C5">
        <v>3364</v>
      </c>
      <c r="D5">
        <v>1565.2800293</v>
      </c>
      <c r="E5" s="51">
        <f t="shared" ref="E5:E13" si="3">A5</f>
        <v>2002</v>
      </c>
      <c r="F5" s="55">
        <f t="shared" ref="F5:F13" si="4">B5/B4-1</f>
        <v>-0.17006702511600502</v>
      </c>
      <c r="G5" s="55">
        <f t="shared" si="1"/>
        <v>5.5005481667256939E-2</v>
      </c>
      <c r="H5" s="8">
        <f t="shared" ref="H5:H13" si="5">C5/C4-1</f>
        <v>5.7196731615336338E-2</v>
      </c>
      <c r="L5" s="12" t="s">
        <v>17</v>
      </c>
      <c r="M5" s="12"/>
      <c r="V5" s="12" t="s">
        <v>17</v>
      </c>
      <c r="W5" s="12"/>
    </row>
    <row r="6" spans="1:27" x14ac:dyDescent="0.25">
      <c r="A6">
        <v>2003</v>
      </c>
      <c r="B6">
        <v>22236</v>
      </c>
      <c r="C6">
        <v>6004</v>
      </c>
      <c r="D6">
        <v>2757</v>
      </c>
      <c r="E6" s="51">
        <f t="shared" si="3"/>
        <v>2003</v>
      </c>
      <c r="F6" s="55">
        <f t="shared" si="4"/>
        <v>0.97337593184238558</v>
      </c>
      <c r="G6" s="55">
        <f t="shared" si="1"/>
        <v>0.76134617984805075</v>
      </c>
      <c r="H6" s="8">
        <f t="shared" si="5"/>
        <v>0.78478002378121281</v>
      </c>
      <c r="L6" s="9" t="s">
        <v>18</v>
      </c>
      <c r="M6" s="9">
        <v>0.97293170831656983</v>
      </c>
      <c r="V6" s="9" t="s">
        <v>18</v>
      </c>
      <c r="W6" s="9">
        <v>0.9691495231356857</v>
      </c>
    </row>
    <row r="7" spans="1:27" x14ac:dyDescent="0.25">
      <c r="A7">
        <v>2004</v>
      </c>
      <c r="B7">
        <v>26196</v>
      </c>
      <c r="C7">
        <v>7796</v>
      </c>
      <c r="D7">
        <v>3493</v>
      </c>
      <c r="E7" s="51">
        <f t="shared" si="3"/>
        <v>2004</v>
      </c>
      <c r="F7" s="55">
        <f t="shared" si="4"/>
        <v>0.17808958445763623</v>
      </c>
      <c r="G7" s="55">
        <f t="shared" si="1"/>
        <v>0.26695683714182072</v>
      </c>
      <c r="H7" s="8">
        <f t="shared" si="5"/>
        <v>0.2984676882078614</v>
      </c>
      <c r="L7" s="9" t="s">
        <v>19</v>
      </c>
      <c r="M7" s="9">
        <v>0.94659610904779889</v>
      </c>
      <c r="V7" s="9" t="s">
        <v>19</v>
      </c>
      <c r="W7" s="9">
        <v>0.93925079819412705</v>
      </c>
    </row>
    <row r="8" spans="1:27" x14ac:dyDescent="0.25">
      <c r="A8">
        <v>2005</v>
      </c>
      <c r="B8">
        <v>33455</v>
      </c>
      <c r="C8">
        <v>10706</v>
      </c>
      <c r="D8">
        <v>4823</v>
      </c>
      <c r="E8" s="51">
        <f t="shared" si="3"/>
        <v>2005</v>
      </c>
      <c r="F8" s="55">
        <f t="shared" si="4"/>
        <v>0.27710337456100165</v>
      </c>
      <c r="G8" s="55">
        <f t="shared" si="1"/>
        <v>0.38076152304609212</v>
      </c>
      <c r="H8" s="8">
        <f t="shared" si="5"/>
        <v>0.37326834273986664</v>
      </c>
      <c r="L8" s="9" t="s">
        <v>20</v>
      </c>
      <c r="M8" s="9">
        <v>0.93992062267877374</v>
      </c>
      <c r="V8" s="9" t="s">
        <v>20</v>
      </c>
      <c r="W8" s="9">
        <v>0.93165714796839283</v>
      </c>
    </row>
    <row r="9" spans="1:27" x14ac:dyDescent="0.25">
      <c r="A9">
        <v>2006</v>
      </c>
      <c r="B9">
        <v>44473</v>
      </c>
      <c r="C9">
        <v>14567</v>
      </c>
      <c r="D9">
        <v>6450</v>
      </c>
      <c r="E9" s="51">
        <f t="shared" si="3"/>
        <v>2006</v>
      </c>
      <c r="F9" s="55">
        <f t="shared" si="4"/>
        <v>0.32933791660439393</v>
      </c>
      <c r="G9" s="55">
        <f t="shared" si="1"/>
        <v>0.33734190337963921</v>
      </c>
      <c r="H9" s="8">
        <f t="shared" si="5"/>
        <v>0.36063889407808714</v>
      </c>
      <c r="L9" s="9" t="s">
        <v>21</v>
      </c>
      <c r="M9" s="9">
        <v>8.9265718884040765E-2</v>
      </c>
      <c r="V9" s="9" t="s">
        <v>21</v>
      </c>
      <c r="W9" s="9">
        <v>8.5966138845711582E-2</v>
      </c>
    </row>
    <row r="10" spans="1:27" ht="15.75" thickBot="1" x14ac:dyDescent="0.3">
      <c r="A10">
        <v>2007</v>
      </c>
      <c r="B10">
        <v>63886</v>
      </c>
      <c r="C10">
        <v>21534</v>
      </c>
      <c r="D10">
        <v>9754</v>
      </c>
      <c r="E10" s="51">
        <f t="shared" si="3"/>
        <v>2007</v>
      </c>
      <c r="F10" s="55">
        <f t="shared" si="4"/>
        <v>0.43651204101364871</v>
      </c>
      <c r="G10" s="55">
        <f t="shared" si="1"/>
        <v>0.51224806201550388</v>
      </c>
      <c r="H10" s="8">
        <f t="shared" si="5"/>
        <v>0.47827280840255382</v>
      </c>
      <c r="L10" s="10" t="s">
        <v>22</v>
      </c>
      <c r="M10" s="10">
        <v>10</v>
      </c>
      <c r="V10" s="10" t="s">
        <v>22</v>
      </c>
      <c r="W10" s="10">
        <v>10</v>
      </c>
    </row>
    <row r="11" spans="1:27" x14ac:dyDescent="0.25">
      <c r="A11">
        <v>2008</v>
      </c>
      <c r="B11">
        <v>37550</v>
      </c>
      <c r="C11">
        <v>12539</v>
      </c>
      <c r="D11">
        <v>5546</v>
      </c>
      <c r="E11" s="51">
        <f t="shared" si="3"/>
        <v>2008</v>
      </c>
      <c r="F11" s="55">
        <f t="shared" si="4"/>
        <v>-0.41223429233321851</v>
      </c>
      <c r="G11" s="55">
        <f t="shared" si="1"/>
        <v>-0.43141275374205457</v>
      </c>
      <c r="H11" s="8">
        <f t="shared" si="5"/>
        <v>-0.41771152595894867</v>
      </c>
    </row>
    <row r="12" spans="1:27" ht="15.75" thickBot="1" x14ac:dyDescent="0.3">
      <c r="A12">
        <v>2009</v>
      </c>
      <c r="B12">
        <v>68588</v>
      </c>
      <c r="C12">
        <v>21672</v>
      </c>
      <c r="D12">
        <v>9562</v>
      </c>
      <c r="E12" s="51">
        <f t="shared" si="3"/>
        <v>2009</v>
      </c>
      <c r="F12" s="55">
        <f t="shared" si="4"/>
        <v>0.82657789613848198</v>
      </c>
      <c r="G12" s="55">
        <f t="shared" si="1"/>
        <v>0.7241254958528669</v>
      </c>
      <c r="H12" s="8">
        <f t="shared" si="5"/>
        <v>0.72836749342052798</v>
      </c>
      <c r="L12" t="s">
        <v>23</v>
      </c>
      <c r="V12" t="s">
        <v>23</v>
      </c>
    </row>
    <row r="13" spans="1:27" x14ac:dyDescent="0.25">
      <c r="A13">
        <v>2010</v>
      </c>
      <c r="B13">
        <v>69304</v>
      </c>
      <c r="C13">
        <v>22239</v>
      </c>
      <c r="D13">
        <v>9634</v>
      </c>
      <c r="E13" s="51">
        <f t="shared" si="3"/>
        <v>2010</v>
      </c>
      <c r="F13" s="55">
        <f t="shared" si="4"/>
        <v>1.0439143873563816E-2</v>
      </c>
      <c r="G13" s="55">
        <f t="shared" si="1"/>
        <v>7.5298054800250203E-3</v>
      </c>
      <c r="H13" s="8">
        <f t="shared" si="5"/>
        <v>2.6162790697674465E-2</v>
      </c>
      <c r="L13" s="11"/>
      <c r="M13" s="11" t="s">
        <v>28</v>
      </c>
      <c r="N13" s="11" t="s">
        <v>29</v>
      </c>
      <c r="O13" s="11" t="s">
        <v>30</v>
      </c>
      <c r="P13" s="11" t="s">
        <v>31</v>
      </c>
      <c r="Q13" s="11" t="s">
        <v>32</v>
      </c>
      <c r="V13" s="11"/>
      <c r="W13" s="11" t="s">
        <v>28</v>
      </c>
      <c r="X13" s="11" t="s">
        <v>29</v>
      </c>
      <c r="Y13" s="11" t="s">
        <v>30</v>
      </c>
      <c r="Z13" s="11" t="s">
        <v>31</v>
      </c>
      <c r="AA13" s="11" t="s">
        <v>32</v>
      </c>
    </row>
    <row r="14" spans="1:27" x14ac:dyDescent="0.25">
      <c r="L14" s="9" t="s">
        <v>24</v>
      </c>
      <c r="M14" s="9">
        <v>1</v>
      </c>
      <c r="N14" s="9">
        <v>1.1299291564458509</v>
      </c>
      <c r="O14" s="9">
        <v>1.1299291564458509</v>
      </c>
      <c r="P14" s="9">
        <v>141.80181888170611</v>
      </c>
      <c r="Q14" s="9">
        <v>2.2732348269650327E-6</v>
      </c>
      <c r="V14" s="9" t="s">
        <v>24</v>
      </c>
      <c r="W14" s="9">
        <v>1</v>
      </c>
      <c r="X14" s="9">
        <v>0.91408340732622828</v>
      </c>
      <c r="Y14" s="9">
        <v>0.91408340732622828</v>
      </c>
      <c r="Z14" s="9">
        <v>123.68897305950446</v>
      </c>
      <c r="AA14" s="9">
        <v>3.8181783390903839E-6</v>
      </c>
    </row>
    <row r="15" spans="1:27" x14ac:dyDescent="0.25">
      <c r="L15" s="9" t="s">
        <v>25</v>
      </c>
      <c r="M15" s="9">
        <v>8</v>
      </c>
      <c r="N15" s="9">
        <v>6.3746948543076734E-2</v>
      </c>
      <c r="O15" s="9">
        <v>7.9683685678845918E-3</v>
      </c>
      <c r="P15" s="9"/>
      <c r="Q15" s="9"/>
      <c r="V15" s="9" t="s">
        <v>25</v>
      </c>
      <c r="W15" s="9">
        <v>8</v>
      </c>
      <c r="X15" s="9">
        <v>5.9121416224321294E-2</v>
      </c>
      <c r="Y15" s="9">
        <v>7.3901770280401617E-3</v>
      </c>
      <c r="Z15" s="9"/>
      <c r="AA15" s="9"/>
    </row>
    <row r="16" spans="1:27" ht="15.75" thickBot="1" x14ac:dyDescent="0.3">
      <c r="L16" s="10" t="s">
        <v>26</v>
      </c>
      <c r="M16" s="10">
        <v>9</v>
      </c>
      <c r="N16" s="10">
        <v>1.1936761049889277</v>
      </c>
      <c r="O16" s="10"/>
      <c r="P16" s="10"/>
      <c r="Q16" s="10"/>
      <c r="V16" s="10" t="s">
        <v>26</v>
      </c>
      <c r="W16" s="10">
        <v>9</v>
      </c>
      <c r="X16" s="10">
        <v>0.9732048235505496</v>
      </c>
      <c r="Y16" s="10"/>
      <c r="Z16" s="10"/>
      <c r="AA16" s="10"/>
    </row>
    <row r="17" spans="12:30" ht="15.75" thickBot="1" x14ac:dyDescent="0.3"/>
    <row r="18" spans="12:30" x14ac:dyDescent="0.25">
      <c r="L18" s="11"/>
      <c r="M18" s="11" t="s">
        <v>33</v>
      </c>
      <c r="N18" s="11" t="s">
        <v>21</v>
      </c>
      <c r="O18" s="11" t="s">
        <v>34</v>
      </c>
      <c r="P18" s="11" t="s">
        <v>35</v>
      </c>
      <c r="Q18" s="11" t="s">
        <v>36</v>
      </c>
      <c r="R18" s="11" t="s">
        <v>37</v>
      </c>
      <c r="S18" s="11" t="s">
        <v>38</v>
      </c>
      <c r="T18" s="11" t="s">
        <v>39</v>
      </c>
      <c r="V18" s="11"/>
      <c r="W18" s="11" t="s">
        <v>33</v>
      </c>
      <c r="X18" s="11" t="s">
        <v>21</v>
      </c>
      <c r="Y18" s="11" t="s">
        <v>34</v>
      </c>
      <c r="Z18" s="11" t="s">
        <v>35</v>
      </c>
      <c r="AA18" s="11" t="s">
        <v>36</v>
      </c>
      <c r="AB18" s="11" t="s">
        <v>37</v>
      </c>
      <c r="AC18" s="11" t="s">
        <v>38</v>
      </c>
      <c r="AD18" s="11" t="s">
        <v>39</v>
      </c>
    </row>
    <row r="19" spans="12:30" x14ac:dyDescent="0.25">
      <c r="L19" s="9" t="s">
        <v>27</v>
      </c>
      <c r="M19" s="9">
        <v>7.7484753221447655E-2</v>
      </c>
      <c r="N19" s="9">
        <v>3.2448587090285537E-2</v>
      </c>
      <c r="O19" s="9">
        <v>2.3879237948281902</v>
      </c>
      <c r="P19" s="9">
        <v>4.3998170629218215E-2</v>
      </c>
      <c r="Q19" s="9">
        <v>2.6581772097166584E-3</v>
      </c>
      <c r="R19" s="9">
        <v>0.15231132923317864</v>
      </c>
      <c r="S19" s="9">
        <v>2.6581772097166584E-3</v>
      </c>
      <c r="T19" s="9">
        <v>0.15231132923317864</v>
      </c>
      <c r="V19" s="9" t="s">
        <v>27</v>
      </c>
      <c r="W19" s="9">
        <v>6.2845018432967331E-2</v>
      </c>
      <c r="X19" s="9">
        <v>2.96156549683841E-2</v>
      </c>
      <c r="Y19" s="9">
        <v>2.1220202119472593</v>
      </c>
      <c r="Z19" s="9">
        <v>6.6615389868444397E-2</v>
      </c>
      <c r="AA19" s="9">
        <v>-5.4488043909062395E-3</v>
      </c>
      <c r="AB19" s="9">
        <v>0.13113884125684089</v>
      </c>
      <c r="AC19" s="9">
        <v>-5.4488043909062395E-3</v>
      </c>
      <c r="AD19" s="9">
        <v>0.13113884125684089</v>
      </c>
    </row>
    <row r="20" spans="12:30" ht="15.75" thickBot="1" x14ac:dyDescent="0.3">
      <c r="L20" s="10" t="s">
        <v>13</v>
      </c>
      <c r="M20" s="10">
        <v>0.81472510975695189</v>
      </c>
      <c r="N20" s="10">
        <v>6.8417972581294131E-2</v>
      </c>
      <c r="O20" s="10">
        <v>11.908056889421808</v>
      </c>
      <c r="P20" s="10">
        <v>2.2732348269650289E-6</v>
      </c>
      <c r="Q20" s="10">
        <v>0.65695298206220232</v>
      </c>
      <c r="R20" s="10">
        <v>0.97249723745170147</v>
      </c>
      <c r="S20" s="10">
        <v>0.65695298206220232</v>
      </c>
      <c r="T20" s="10">
        <v>0.97249723745170147</v>
      </c>
      <c r="V20" s="10" t="s">
        <v>13</v>
      </c>
      <c r="W20" s="10">
        <v>0.86353419319936819</v>
      </c>
      <c r="X20" s="10">
        <v>7.7645098822781852E-2</v>
      </c>
      <c r="Y20" s="10">
        <v>11.121554435397261</v>
      </c>
      <c r="Z20" s="10">
        <v>3.8181783390903839E-6</v>
      </c>
      <c r="AA20" s="10">
        <v>0.68448427423569702</v>
      </c>
      <c r="AB20" s="10">
        <v>1.0425841121630395</v>
      </c>
      <c r="AC20" s="10">
        <v>0.68448427423569702</v>
      </c>
      <c r="AD20" s="10">
        <v>1.0425841121630395</v>
      </c>
    </row>
    <row r="23" spans="12:30" x14ac:dyDescent="0.25">
      <c r="L23" s="56" t="s">
        <v>15</v>
      </c>
      <c r="M23" s="56"/>
      <c r="N23" s="56"/>
      <c r="O23" s="56"/>
      <c r="P23" s="56"/>
      <c r="Q23" s="56"/>
      <c r="R23" s="56"/>
      <c r="S23" s="56"/>
      <c r="T23" s="56"/>
      <c r="V23" t="s">
        <v>40</v>
      </c>
    </row>
    <row r="24" spans="12:30" ht="15.75" thickBot="1" x14ac:dyDescent="0.3">
      <c r="L24" s="56"/>
      <c r="M24" s="56"/>
      <c r="N24" s="56"/>
      <c r="O24" s="56"/>
      <c r="P24" s="56"/>
      <c r="Q24" s="56"/>
      <c r="R24" s="56"/>
      <c r="S24" s="56"/>
      <c r="T24" s="56"/>
    </row>
    <row r="25" spans="12:30" x14ac:dyDescent="0.25">
      <c r="L25" s="57" t="s">
        <v>17</v>
      </c>
      <c r="M25" s="57"/>
      <c r="N25" s="56"/>
      <c r="O25" s="56"/>
      <c r="P25" s="56"/>
      <c r="Q25" s="56"/>
      <c r="R25" s="56"/>
      <c r="S25" s="56"/>
      <c r="T25" s="56"/>
      <c r="V25" s="12" t="s">
        <v>17</v>
      </c>
      <c r="W25" s="12"/>
    </row>
    <row r="26" spans="12:30" x14ac:dyDescent="0.25">
      <c r="L26" s="58" t="s">
        <v>18</v>
      </c>
      <c r="M26" s="58">
        <v>0.96829458505809585</v>
      </c>
      <c r="N26" s="56"/>
      <c r="O26" s="56"/>
      <c r="P26" s="56"/>
      <c r="Q26" s="56"/>
      <c r="R26" s="56"/>
      <c r="S26" s="56"/>
      <c r="T26" s="56"/>
      <c r="V26" s="9" t="s">
        <v>18</v>
      </c>
      <c r="W26" s="9">
        <v>0.96568050692435281</v>
      </c>
    </row>
    <row r="27" spans="12:30" x14ac:dyDescent="0.25">
      <c r="L27" s="58" t="s">
        <v>19</v>
      </c>
      <c r="M27" s="58">
        <v>0.93759440345283007</v>
      </c>
      <c r="N27" s="56"/>
      <c r="O27" s="56"/>
      <c r="P27" s="56"/>
      <c r="Q27" s="56"/>
      <c r="R27" s="56"/>
      <c r="S27" s="56"/>
      <c r="T27" s="56"/>
      <c r="V27" s="9" t="s">
        <v>19</v>
      </c>
      <c r="W27" s="9">
        <v>0.93253884145367505</v>
      </c>
    </row>
    <row r="28" spans="12:30" x14ac:dyDescent="0.25">
      <c r="L28" s="58" t="s">
        <v>20</v>
      </c>
      <c r="M28" s="58">
        <v>0.92979370388443394</v>
      </c>
      <c r="N28" s="56"/>
      <c r="O28" s="56"/>
      <c r="P28" s="56"/>
      <c r="Q28" s="56"/>
      <c r="R28" s="56"/>
      <c r="S28" s="56"/>
      <c r="T28" s="56"/>
      <c r="V28" s="9" t="s">
        <v>20</v>
      </c>
      <c r="W28" s="9">
        <v>0.92410619663538451</v>
      </c>
    </row>
    <row r="29" spans="12:30" x14ac:dyDescent="0.25">
      <c r="L29" s="58" t="s">
        <v>21</v>
      </c>
      <c r="M29" s="58">
        <v>9.7348649255751471E-2</v>
      </c>
      <c r="N29" s="56"/>
      <c r="O29" s="56"/>
      <c r="P29" s="56"/>
      <c r="Q29" s="56"/>
      <c r="R29" s="56"/>
      <c r="S29" s="56"/>
      <c r="T29" s="56"/>
      <c r="V29" s="9" t="s">
        <v>21</v>
      </c>
      <c r="W29" s="9">
        <v>9.2455655657972854E-2</v>
      </c>
    </row>
    <row r="30" spans="12:30" ht="15.75" thickBot="1" x14ac:dyDescent="0.3">
      <c r="L30" s="59" t="s">
        <v>22</v>
      </c>
      <c r="M30" s="59">
        <v>10</v>
      </c>
      <c r="N30" s="56"/>
      <c r="O30" s="56"/>
      <c r="P30" s="56"/>
      <c r="Q30" s="56"/>
      <c r="R30" s="56"/>
      <c r="S30" s="56"/>
      <c r="T30" s="56"/>
      <c r="V30" s="10" t="s">
        <v>22</v>
      </c>
      <c r="W30" s="10">
        <v>10</v>
      </c>
    </row>
    <row r="31" spans="12:30" x14ac:dyDescent="0.25">
      <c r="L31" s="56"/>
      <c r="M31" s="56"/>
      <c r="N31" s="56"/>
      <c r="O31" s="56"/>
      <c r="P31" s="56"/>
      <c r="Q31" s="56"/>
      <c r="R31" s="56"/>
      <c r="S31" s="56"/>
      <c r="T31" s="56"/>
    </row>
    <row r="32" spans="12:30" ht="15.75" thickBot="1" x14ac:dyDescent="0.3">
      <c r="L32" s="56" t="s">
        <v>23</v>
      </c>
      <c r="M32" s="56"/>
      <c r="N32" s="56"/>
      <c r="O32" s="56"/>
      <c r="P32" s="56"/>
      <c r="Q32" s="56"/>
      <c r="R32" s="56"/>
      <c r="S32" s="56"/>
      <c r="T32" s="56"/>
      <c r="V32" t="s">
        <v>23</v>
      </c>
    </row>
    <row r="33" spans="12:30" x14ac:dyDescent="0.25">
      <c r="L33" s="60"/>
      <c r="M33" s="60" t="s">
        <v>28</v>
      </c>
      <c r="N33" s="60" t="s">
        <v>29</v>
      </c>
      <c r="O33" s="60" t="s">
        <v>30</v>
      </c>
      <c r="P33" s="60" t="s">
        <v>31</v>
      </c>
      <c r="Q33" s="60" t="s">
        <v>32</v>
      </c>
      <c r="R33" s="56"/>
      <c r="S33" s="56"/>
      <c r="T33" s="56"/>
      <c r="V33" s="11"/>
      <c r="W33" s="11" t="s">
        <v>28</v>
      </c>
      <c r="X33" s="11" t="s">
        <v>29</v>
      </c>
      <c r="Y33" s="11" t="s">
        <v>30</v>
      </c>
      <c r="Z33" s="11" t="s">
        <v>31</v>
      </c>
      <c r="AA33" s="11" t="s">
        <v>32</v>
      </c>
    </row>
    <row r="34" spans="12:30" x14ac:dyDescent="0.25">
      <c r="L34" s="58" t="s">
        <v>24</v>
      </c>
      <c r="M34" s="58">
        <v>1</v>
      </c>
      <c r="N34" s="58">
        <v>1.1390461334060429</v>
      </c>
      <c r="O34" s="58">
        <v>1.1390461334060429</v>
      </c>
      <c r="P34" s="58">
        <v>120.1936307419658</v>
      </c>
      <c r="Q34" s="58">
        <v>4.2549232758781118E-6</v>
      </c>
      <c r="R34" s="56"/>
      <c r="S34" s="56"/>
      <c r="T34" s="56"/>
      <c r="V34" s="9" t="s">
        <v>24</v>
      </c>
      <c r="W34" s="9">
        <v>1</v>
      </c>
      <c r="X34" s="9">
        <v>0.94530093414035465</v>
      </c>
      <c r="Y34" s="9">
        <v>0.94530093414035465</v>
      </c>
      <c r="Z34" s="9">
        <v>110.58675677066049</v>
      </c>
      <c r="AA34" s="9">
        <v>5.8229414285794507E-6</v>
      </c>
    </row>
    <row r="35" spans="12:30" x14ac:dyDescent="0.25">
      <c r="L35" s="58" t="s">
        <v>25</v>
      </c>
      <c r="M35" s="58">
        <v>8</v>
      </c>
      <c r="N35" s="58">
        <v>7.5814076095354566E-2</v>
      </c>
      <c r="O35" s="58">
        <v>9.4767595119193207E-3</v>
      </c>
      <c r="P35" s="58"/>
      <c r="Q35" s="58"/>
      <c r="R35" s="56"/>
      <c r="S35" s="56"/>
      <c r="T35" s="56"/>
      <c r="V35" s="9" t="s">
        <v>25</v>
      </c>
      <c r="W35" s="9">
        <v>8</v>
      </c>
      <c r="X35" s="9">
        <v>6.8384386105165187E-2</v>
      </c>
      <c r="Y35" s="9">
        <v>8.5480482631456484E-3</v>
      </c>
      <c r="Z35" s="9"/>
      <c r="AA35" s="9"/>
    </row>
    <row r="36" spans="12:30" ht="15.75" thickBot="1" x14ac:dyDescent="0.3">
      <c r="L36" s="59" t="s">
        <v>26</v>
      </c>
      <c r="M36" s="59">
        <v>9</v>
      </c>
      <c r="N36" s="59">
        <v>1.2148602095013974</v>
      </c>
      <c r="O36" s="59"/>
      <c r="P36" s="59"/>
      <c r="Q36" s="59"/>
      <c r="R36" s="56"/>
      <c r="S36" s="56"/>
      <c r="T36" s="56"/>
      <c r="V36" s="10" t="s">
        <v>26</v>
      </c>
      <c r="W36" s="10">
        <v>9</v>
      </c>
      <c r="X36" s="10">
        <v>1.0136853202455198</v>
      </c>
      <c r="Y36" s="10"/>
      <c r="Z36" s="10"/>
      <c r="AA36" s="10"/>
    </row>
    <row r="37" spans="12:30" ht="15.75" thickBot="1" x14ac:dyDescent="0.3">
      <c r="L37" s="56"/>
      <c r="M37" s="56"/>
      <c r="N37" s="56"/>
      <c r="O37" s="56"/>
      <c r="P37" s="56"/>
      <c r="Q37" s="56"/>
      <c r="R37" s="56"/>
      <c r="S37" s="56"/>
      <c r="T37" s="56"/>
    </row>
    <row r="38" spans="12:30" x14ac:dyDescent="0.25">
      <c r="L38" s="60"/>
      <c r="M38" s="60" t="s">
        <v>33</v>
      </c>
      <c r="N38" s="60" t="s">
        <v>21</v>
      </c>
      <c r="O38" s="60" t="s">
        <v>34</v>
      </c>
      <c r="P38" s="60" t="s">
        <v>35</v>
      </c>
      <c r="Q38" s="60" t="s">
        <v>36</v>
      </c>
      <c r="R38" s="60" t="s">
        <v>37</v>
      </c>
      <c r="S38" s="60" t="s">
        <v>38</v>
      </c>
      <c r="T38" s="60" t="s">
        <v>39</v>
      </c>
      <c r="V38" s="11"/>
      <c r="W38" s="11" t="s">
        <v>33</v>
      </c>
      <c r="X38" s="11" t="s">
        <v>21</v>
      </c>
      <c r="Y38" s="11" t="s">
        <v>34</v>
      </c>
      <c r="Z38" s="11" t="s">
        <v>35</v>
      </c>
      <c r="AA38" s="11" t="s">
        <v>36</v>
      </c>
      <c r="AB38" s="11" t="s">
        <v>37</v>
      </c>
      <c r="AC38" s="11" t="s">
        <v>38</v>
      </c>
      <c r="AD38" s="11" t="s">
        <v>39</v>
      </c>
    </row>
    <row r="39" spans="12:30" x14ac:dyDescent="0.25">
      <c r="L39" s="58" t="s">
        <v>27</v>
      </c>
      <c r="M39" s="58">
        <v>6.7773543622303339E-2</v>
      </c>
      <c r="N39" s="58">
        <v>3.5386777398839248E-2</v>
      </c>
      <c r="O39" s="58">
        <v>1.9152222554328002</v>
      </c>
      <c r="P39" s="58">
        <v>9.1789295205673666E-2</v>
      </c>
      <c r="Q39" s="58">
        <v>-1.3828511390969328E-2</v>
      </c>
      <c r="R39" s="58">
        <v>0.14937559863557601</v>
      </c>
      <c r="S39" s="58">
        <v>-1.3828511390969328E-2</v>
      </c>
      <c r="T39" s="58">
        <v>0.14937559863557601</v>
      </c>
      <c r="V39" s="9" t="s">
        <v>27</v>
      </c>
      <c r="W39" s="9">
        <v>5.1863953525310508E-2</v>
      </c>
      <c r="X39" s="9">
        <v>3.1851317677027965E-2</v>
      </c>
      <c r="Y39" s="9">
        <v>1.6283142208184436</v>
      </c>
      <c r="Z39" s="9">
        <v>0.14210805958216779</v>
      </c>
      <c r="AA39" s="9">
        <v>-2.158531674961757E-2</v>
      </c>
      <c r="AB39" s="9">
        <v>0.12531322380023857</v>
      </c>
      <c r="AC39" s="9">
        <v>-2.158531674961757E-2</v>
      </c>
      <c r="AD39" s="9">
        <v>0.12531322380023857</v>
      </c>
    </row>
    <row r="40" spans="12:30" ht="15.75" thickBot="1" x14ac:dyDescent="0.3">
      <c r="L40" s="59" t="s">
        <v>13</v>
      </c>
      <c r="M40" s="59">
        <v>0.81800536279672142</v>
      </c>
      <c r="N40" s="59">
        <v>7.4613158319579639E-2</v>
      </c>
      <c r="O40" s="59">
        <v>10.963285581520067</v>
      </c>
      <c r="P40" s="59">
        <v>4.2549232758781186E-6</v>
      </c>
      <c r="Q40" s="59">
        <v>0.64594711117112757</v>
      </c>
      <c r="R40" s="59">
        <v>0.99006361442231527</v>
      </c>
      <c r="S40" s="59">
        <v>0.64594711117112757</v>
      </c>
      <c r="T40" s="59">
        <v>0.99006361442231527</v>
      </c>
      <c r="V40" s="10" t="s">
        <v>13</v>
      </c>
      <c r="W40" s="10">
        <v>0.87815599325386362</v>
      </c>
      <c r="X40" s="10">
        <v>8.3506466809826985E-2</v>
      </c>
      <c r="Y40" s="10">
        <v>10.516023809913159</v>
      </c>
      <c r="Z40" s="10">
        <v>5.8229414285794507E-6</v>
      </c>
      <c r="AA40" s="10">
        <v>0.68558973547411306</v>
      </c>
      <c r="AB40" s="10">
        <v>1.0707222510336143</v>
      </c>
      <c r="AC40" s="10">
        <v>0.68558973547411306</v>
      </c>
      <c r="AD40" s="10">
        <v>1.0707222510336143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3"/>
  <sheetViews>
    <sheetView topLeftCell="B1" workbookViewId="0">
      <selection activeCell="F23" sqref="F23:L24"/>
    </sheetView>
  </sheetViews>
  <sheetFormatPr defaultRowHeight="15" x14ac:dyDescent="0.25"/>
  <cols>
    <col min="1" max="1" width="5.140625" bestFit="1" customWidth="1"/>
    <col min="2" max="2" width="17.85546875" bestFit="1" customWidth="1"/>
    <col min="3" max="5" width="4.140625" customWidth="1"/>
    <col min="6" max="6" width="4.5703125" bestFit="1" customWidth="1"/>
    <col min="7" max="17" width="4.140625" customWidth="1"/>
  </cols>
  <sheetData>
    <row r="1" spans="1:17" ht="25.5" customHeight="1" x14ac:dyDescent="0.25">
      <c r="A1" s="61" t="s">
        <v>97</v>
      </c>
      <c r="B1" s="61"/>
      <c r="C1" s="30" t="s">
        <v>42</v>
      </c>
      <c r="D1" s="30" t="s">
        <v>43</v>
      </c>
      <c r="E1" s="30" t="s">
        <v>44</v>
      </c>
      <c r="F1" s="30" t="s">
        <v>45</v>
      </c>
      <c r="G1" s="30" t="s">
        <v>46</v>
      </c>
      <c r="H1" s="30" t="s">
        <v>47</v>
      </c>
      <c r="I1" s="30" t="s">
        <v>48</v>
      </c>
      <c r="J1" s="30" t="s">
        <v>49</v>
      </c>
      <c r="K1" s="30" t="s">
        <v>50</v>
      </c>
      <c r="L1" s="30" t="s">
        <v>51</v>
      </c>
      <c r="M1" s="30" t="s">
        <v>52</v>
      </c>
      <c r="N1" s="30" t="s">
        <v>53</v>
      </c>
      <c r="O1" s="30" t="s">
        <v>54</v>
      </c>
      <c r="P1" s="30" t="s">
        <v>55</v>
      </c>
      <c r="Q1" s="30" t="s">
        <v>56</v>
      </c>
    </row>
    <row r="2" spans="1:17" ht="17.25" x14ac:dyDescent="0.25">
      <c r="A2" s="35" t="s">
        <v>57</v>
      </c>
      <c r="B2" s="36" t="s">
        <v>58</v>
      </c>
      <c r="C2" s="31">
        <v>77</v>
      </c>
      <c r="D2" s="32">
        <v>38</v>
      </c>
      <c r="E2" s="32">
        <v>22</v>
      </c>
      <c r="F2" s="32">
        <v>11</v>
      </c>
      <c r="G2" s="32">
        <v>5</v>
      </c>
      <c r="H2" s="32">
        <v>61</v>
      </c>
      <c r="I2" s="32">
        <v>33</v>
      </c>
      <c r="J2" s="32">
        <v>28</v>
      </c>
      <c r="K2" s="32">
        <v>11</v>
      </c>
      <c r="L2" s="32">
        <v>11</v>
      </c>
      <c r="M2" s="32">
        <v>3</v>
      </c>
      <c r="N2" s="32">
        <v>2</v>
      </c>
      <c r="O2" s="32">
        <v>85</v>
      </c>
      <c r="P2" s="32">
        <v>3</v>
      </c>
      <c r="Q2" s="32">
        <v>67</v>
      </c>
    </row>
    <row r="3" spans="1:17" ht="17.25" x14ac:dyDescent="0.25">
      <c r="A3" s="37" t="s">
        <v>59</v>
      </c>
      <c r="B3" s="38" t="s">
        <v>60</v>
      </c>
      <c r="C3" s="33">
        <v>72</v>
      </c>
      <c r="D3" s="34">
        <v>38</v>
      </c>
      <c r="E3" s="34">
        <v>20</v>
      </c>
      <c r="F3" s="34">
        <v>12</v>
      </c>
      <c r="G3" s="34">
        <v>6</v>
      </c>
      <c r="H3" s="34">
        <v>64</v>
      </c>
      <c r="I3" s="34">
        <v>37</v>
      </c>
      <c r="J3" s="34">
        <v>27</v>
      </c>
      <c r="K3" s="34">
        <v>14</v>
      </c>
      <c r="L3" s="34">
        <v>6</v>
      </c>
      <c r="M3" s="34">
        <v>0</v>
      </c>
      <c r="N3" s="34">
        <v>6</v>
      </c>
      <c r="O3" s="34">
        <v>101</v>
      </c>
      <c r="P3" s="34">
        <v>9</v>
      </c>
      <c r="Q3" s="34">
        <v>63</v>
      </c>
    </row>
    <row r="4" spans="1:17" ht="17.25" x14ac:dyDescent="0.25">
      <c r="A4" s="35" t="s">
        <v>61</v>
      </c>
      <c r="B4" s="36" t="s">
        <v>62</v>
      </c>
      <c r="C4" s="31">
        <v>71</v>
      </c>
      <c r="D4" s="32">
        <v>38</v>
      </c>
      <c r="E4" s="32">
        <v>20</v>
      </c>
      <c r="F4" s="32">
        <v>11</v>
      </c>
      <c r="G4" s="32">
        <v>7</v>
      </c>
      <c r="H4" s="32">
        <v>56</v>
      </c>
      <c r="I4" s="32">
        <v>33</v>
      </c>
      <c r="J4" s="32">
        <v>23</v>
      </c>
      <c r="K4" s="32">
        <v>13</v>
      </c>
      <c r="L4" s="32">
        <v>7</v>
      </c>
      <c r="M4" s="32">
        <v>2</v>
      </c>
      <c r="N4" s="32">
        <v>5</v>
      </c>
      <c r="O4" s="32">
        <v>101</v>
      </c>
      <c r="P4" s="32">
        <v>8</v>
      </c>
      <c r="Q4" s="32">
        <v>62</v>
      </c>
    </row>
    <row r="5" spans="1:17" ht="17.25" x14ac:dyDescent="0.25">
      <c r="A5" s="37" t="s">
        <v>63</v>
      </c>
      <c r="B5" s="38" t="s">
        <v>64</v>
      </c>
      <c r="C5" s="33">
        <v>66</v>
      </c>
      <c r="D5" s="34">
        <v>38</v>
      </c>
      <c r="E5" s="34">
        <v>20</v>
      </c>
      <c r="F5" s="34">
        <v>6</v>
      </c>
      <c r="G5" s="34">
        <v>12</v>
      </c>
      <c r="H5" s="34">
        <v>59</v>
      </c>
      <c r="I5" s="34">
        <v>37</v>
      </c>
      <c r="J5" s="34">
        <v>22</v>
      </c>
      <c r="K5" s="34">
        <v>15</v>
      </c>
      <c r="L5" s="34">
        <v>5</v>
      </c>
      <c r="M5" s="34">
        <v>2</v>
      </c>
      <c r="N5" s="34">
        <v>10</v>
      </c>
      <c r="O5" s="34">
        <v>90</v>
      </c>
      <c r="P5" s="34">
        <v>5</v>
      </c>
      <c r="Q5" s="34">
        <v>57</v>
      </c>
    </row>
    <row r="6" spans="1:17" ht="17.25" x14ac:dyDescent="0.25">
      <c r="A6" s="39" t="s">
        <v>65</v>
      </c>
      <c r="B6" s="40" t="s">
        <v>66</v>
      </c>
      <c r="C6" s="31">
        <v>58</v>
      </c>
      <c r="D6" s="32">
        <v>38</v>
      </c>
      <c r="E6" s="32">
        <v>16</v>
      </c>
      <c r="F6" s="32">
        <v>10</v>
      </c>
      <c r="G6" s="32">
        <v>12</v>
      </c>
      <c r="H6" s="32">
        <v>45</v>
      </c>
      <c r="I6" s="32">
        <v>44</v>
      </c>
      <c r="J6" s="32">
        <v>1</v>
      </c>
      <c r="K6" s="32">
        <v>9</v>
      </c>
      <c r="L6" s="32">
        <v>7</v>
      </c>
      <c r="M6" s="32">
        <v>6</v>
      </c>
      <c r="N6" s="32">
        <v>6</v>
      </c>
      <c r="O6" s="32">
        <v>91</v>
      </c>
      <c r="P6" s="32">
        <v>3</v>
      </c>
      <c r="Q6" s="32">
        <v>50</v>
      </c>
    </row>
    <row r="7" spans="1:17" ht="17.25" x14ac:dyDescent="0.25">
      <c r="A7" s="37" t="s">
        <v>67</v>
      </c>
      <c r="B7" s="38" t="s">
        <v>68</v>
      </c>
      <c r="C7" s="33">
        <v>57</v>
      </c>
      <c r="D7" s="34">
        <v>38</v>
      </c>
      <c r="E7" s="34">
        <v>15</v>
      </c>
      <c r="F7" s="34">
        <v>12</v>
      </c>
      <c r="G7" s="34">
        <v>11</v>
      </c>
      <c r="H7" s="34">
        <v>51</v>
      </c>
      <c r="I7" s="34">
        <v>39</v>
      </c>
      <c r="J7" s="34">
        <v>12</v>
      </c>
      <c r="K7" s="34">
        <v>10</v>
      </c>
      <c r="L7" s="34">
        <v>5</v>
      </c>
      <c r="M7" s="34">
        <v>3</v>
      </c>
      <c r="N7" s="34">
        <v>8</v>
      </c>
      <c r="O7" s="34">
        <v>85</v>
      </c>
      <c r="P7" s="34">
        <v>2</v>
      </c>
      <c r="Q7" s="34">
        <v>50</v>
      </c>
    </row>
    <row r="8" spans="1:17" ht="17.25" x14ac:dyDescent="0.25">
      <c r="A8" s="39" t="s">
        <v>69</v>
      </c>
      <c r="B8" s="40" t="s">
        <v>70</v>
      </c>
      <c r="C8" s="31">
        <v>55</v>
      </c>
      <c r="D8" s="32">
        <v>38</v>
      </c>
      <c r="E8" s="32">
        <v>15</v>
      </c>
      <c r="F8" s="32">
        <v>10</v>
      </c>
      <c r="G8" s="32">
        <v>13</v>
      </c>
      <c r="H8" s="32">
        <v>60</v>
      </c>
      <c r="I8" s="32">
        <v>50</v>
      </c>
      <c r="J8" s="32">
        <v>10</v>
      </c>
      <c r="K8" s="32">
        <v>9</v>
      </c>
      <c r="L8" s="32">
        <v>6</v>
      </c>
      <c r="M8" s="32">
        <v>6</v>
      </c>
      <c r="N8" s="32">
        <v>7</v>
      </c>
      <c r="O8" s="32">
        <v>71</v>
      </c>
      <c r="P8" s="32">
        <v>3</v>
      </c>
      <c r="Q8" s="32">
        <v>48</v>
      </c>
    </row>
    <row r="9" spans="1:17" ht="17.25" x14ac:dyDescent="0.25">
      <c r="A9" s="41" t="s">
        <v>71</v>
      </c>
      <c r="B9" s="42" t="s">
        <v>72</v>
      </c>
      <c r="C9" s="33">
        <v>53</v>
      </c>
      <c r="D9" s="34">
        <v>38</v>
      </c>
      <c r="E9" s="34">
        <v>13</v>
      </c>
      <c r="F9" s="34">
        <v>14</v>
      </c>
      <c r="G9" s="34">
        <v>11</v>
      </c>
      <c r="H9" s="34">
        <v>50</v>
      </c>
      <c r="I9" s="34">
        <v>44</v>
      </c>
      <c r="J9" s="34">
        <v>6</v>
      </c>
      <c r="K9" s="34">
        <v>8</v>
      </c>
      <c r="L9" s="34">
        <v>5</v>
      </c>
      <c r="M9" s="34">
        <v>2</v>
      </c>
      <c r="N9" s="34">
        <v>9</v>
      </c>
      <c r="O9" s="34">
        <v>82</v>
      </c>
      <c r="P9" s="34">
        <v>3</v>
      </c>
      <c r="Q9" s="34">
        <v>46</v>
      </c>
    </row>
    <row r="10" spans="1:17" ht="17.25" x14ac:dyDescent="0.25">
      <c r="A10" s="39" t="s">
        <v>73</v>
      </c>
      <c r="B10" s="40" t="s">
        <v>74</v>
      </c>
      <c r="C10" s="31">
        <v>52</v>
      </c>
      <c r="D10" s="32">
        <v>38</v>
      </c>
      <c r="E10" s="32">
        <v>15</v>
      </c>
      <c r="F10" s="32">
        <v>7</v>
      </c>
      <c r="G10" s="32">
        <v>16</v>
      </c>
      <c r="H10" s="32">
        <v>47</v>
      </c>
      <c r="I10" s="32">
        <v>51</v>
      </c>
      <c r="J10" s="32">
        <v>-4</v>
      </c>
      <c r="K10" s="32">
        <v>9</v>
      </c>
      <c r="L10" s="32">
        <v>6</v>
      </c>
      <c r="M10" s="32">
        <v>5</v>
      </c>
      <c r="N10" s="32">
        <v>11</v>
      </c>
      <c r="O10" s="32">
        <v>118</v>
      </c>
      <c r="P10" s="32">
        <v>7</v>
      </c>
      <c r="Q10" s="32">
        <v>45</v>
      </c>
    </row>
    <row r="11" spans="1:17" ht="17.25" x14ac:dyDescent="0.25">
      <c r="A11" s="41" t="s">
        <v>75</v>
      </c>
      <c r="B11" s="42" t="s">
        <v>76</v>
      </c>
      <c r="C11" s="33">
        <v>52</v>
      </c>
      <c r="D11" s="34">
        <v>38</v>
      </c>
      <c r="E11" s="34">
        <v>13</v>
      </c>
      <c r="F11" s="34">
        <v>13</v>
      </c>
      <c r="G11" s="34">
        <v>12</v>
      </c>
      <c r="H11" s="34">
        <v>44</v>
      </c>
      <c r="I11" s="34">
        <v>40</v>
      </c>
      <c r="J11" s="34">
        <v>4</v>
      </c>
      <c r="K11" s="34">
        <v>9</v>
      </c>
      <c r="L11" s="34">
        <v>4</v>
      </c>
      <c r="M11" s="34">
        <v>6</v>
      </c>
      <c r="N11" s="34">
        <v>6</v>
      </c>
      <c r="O11" s="34">
        <v>104</v>
      </c>
      <c r="P11" s="34">
        <v>4</v>
      </c>
      <c r="Q11" s="34">
        <v>45</v>
      </c>
    </row>
    <row r="12" spans="1:17" ht="17.25" x14ac:dyDescent="0.25">
      <c r="A12" s="39" t="s">
        <v>77</v>
      </c>
      <c r="B12" s="40" t="s">
        <v>78</v>
      </c>
      <c r="C12" s="31">
        <v>50</v>
      </c>
      <c r="D12" s="32">
        <v>38</v>
      </c>
      <c r="E12" s="32">
        <v>12</v>
      </c>
      <c r="F12" s="32">
        <v>14</v>
      </c>
      <c r="G12" s="32">
        <v>12</v>
      </c>
      <c r="H12" s="32">
        <v>39</v>
      </c>
      <c r="I12" s="32">
        <v>46</v>
      </c>
      <c r="J12" s="32">
        <v>-7</v>
      </c>
      <c r="K12" s="32">
        <v>8</v>
      </c>
      <c r="L12" s="32">
        <v>4</v>
      </c>
      <c r="M12" s="32">
        <v>3</v>
      </c>
      <c r="N12" s="32">
        <v>9</v>
      </c>
      <c r="O12" s="32">
        <v>78</v>
      </c>
      <c r="P12" s="32">
        <v>6</v>
      </c>
      <c r="Q12" s="32">
        <v>43</v>
      </c>
    </row>
    <row r="13" spans="1:17" ht="17.25" x14ac:dyDescent="0.25">
      <c r="A13" s="41" t="s">
        <v>79</v>
      </c>
      <c r="B13" s="42" t="s">
        <v>80</v>
      </c>
      <c r="C13" s="33">
        <v>49</v>
      </c>
      <c r="D13" s="34">
        <v>38</v>
      </c>
      <c r="E13" s="34">
        <v>14</v>
      </c>
      <c r="F13" s="34">
        <v>7</v>
      </c>
      <c r="G13" s="34">
        <v>17</v>
      </c>
      <c r="H13" s="34">
        <v>44</v>
      </c>
      <c r="I13" s="34">
        <v>51</v>
      </c>
      <c r="J13" s="34">
        <v>-7</v>
      </c>
      <c r="K13" s="34">
        <v>13</v>
      </c>
      <c r="L13" s="34">
        <v>1</v>
      </c>
      <c r="M13" s="34">
        <v>3</v>
      </c>
      <c r="N13" s="34">
        <v>14</v>
      </c>
      <c r="O13" s="34">
        <v>85</v>
      </c>
      <c r="P13" s="34">
        <v>6</v>
      </c>
      <c r="Q13" s="34">
        <v>43</v>
      </c>
    </row>
    <row r="14" spans="1:17" ht="17.25" x14ac:dyDescent="0.25">
      <c r="A14" s="39" t="s">
        <v>81</v>
      </c>
      <c r="B14" s="40" t="s">
        <v>82</v>
      </c>
      <c r="C14" s="31">
        <v>48</v>
      </c>
      <c r="D14" s="32">
        <v>38</v>
      </c>
      <c r="E14" s="32">
        <v>14</v>
      </c>
      <c r="F14" s="32">
        <v>6</v>
      </c>
      <c r="G14" s="32">
        <v>18</v>
      </c>
      <c r="H14" s="32">
        <v>53</v>
      </c>
      <c r="I14" s="32">
        <v>60</v>
      </c>
      <c r="J14" s="32">
        <v>-7</v>
      </c>
      <c r="K14" s="32">
        <v>11</v>
      </c>
      <c r="L14" s="32">
        <v>3</v>
      </c>
      <c r="M14" s="32">
        <v>6</v>
      </c>
      <c r="N14" s="32">
        <v>12</v>
      </c>
      <c r="O14" s="32">
        <v>99</v>
      </c>
      <c r="P14" s="32">
        <v>7</v>
      </c>
      <c r="Q14" s="32">
        <v>42</v>
      </c>
    </row>
    <row r="15" spans="1:17" ht="17.25" x14ac:dyDescent="0.25">
      <c r="A15" s="41" t="s">
        <v>83</v>
      </c>
      <c r="B15" s="42" t="s">
        <v>84</v>
      </c>
      <c r="C15" s="33">
        <v>48</v>
      </c>
      <c r="D15" s="34">
        <v>38</v>
      </c>
      <c r="E15" s="34">
        <v>12</v>
      </c>
      <c r="F15" s="34">
        <v>12</v>
      </c>
      <c r="G15" s="34">
        <v>14</v>
      </c>
      <c r="H15" s="34">
        <v>37</v>
      </c>
      <c r="I15" s="34">
        <v>44</v>
      </c>
      <c r="J15" s="34">
        <v>-7</v>
      </c>
      <c r="K15" s="34">
        <v>9</v>
      </c>
      <c r="L15" s="34">
        <v>3</v>
      </c>
      <c r="M15" s="34">
        <v>3</v>
      </c>
      <c r="N15" s="34">
        <v>11</v>
      </c>
      <c r="O15" s="34">
        <v>94</v>
      </c>
      <c r="P15" s="34">
        <v>2</v>
      </c>
      <c r="Q15" s="34">
        <v>42</v>
      </c>
    </row>
    <row r="16" spans="1:17" ht="17.25" x14ac:dyDescent="0.25">
      <c r="A16" s="39" t="s">
        <v>85</v>
      </c>
      <c r="B16" s="40" t="s">
        <v>86</v>
      </c>
      <c r="C16" s="31">
        <v>47</v>
      </c>
      <c r="D16" s="32">
        <v>38</v>
      </c>
      <c r="E16" s="32">
        <v>11</v>
      </c>
      <c r="F16" s="32">
        <v>14</v>
      </c>
      <c r="G16" s="32">
        <v>13</v>
      </c>
      <c r="H16" s="32">
        <v>37</v>
      </c>
      <c r="I16" s="32">
        <v>41</v>
      </c>
      <c r="J16" s="32">
        <v>-4</v>
      </c>
      <c r="K16" s="32">
        <v>5</v>
      </c>
      <c r="L16" s="32">
        <v>6</v>
      </c>
      <c r="M16" s="32">
        <v>5</v>
      </c>
      <c r="N16" s="32">
        <v>8</v>
      </c>
      <c r="O16" s="32">
        <v>111</v>
      </c>
      <c r="P16" s="32">
        <v>2</v>
      </c>
      <c r="Q16" s="32">
        <v>41</v>
      </c>
    </row>
    <row r="17" spans="1:17" ht="17.25" x14ac:dyDescent="0.25">
      <c r="A17" s="41" t="s">
        <v>87</v>
      </c>
      <c r="B17" s="42" t="s">
        <v>88</v>
      </c>
      <c r="C17" s="33">
        <v>45</v>
      </c>
      <c r="D17" s="34">
        <v>38</v>
      </c>
      <c r="E17" s="34">
        <v>10</v>
      </c>
      <c r="F17" s="34">
        <v>15</v>
      </c>
      <c r="G17" s="34">
        <v>13</v>
      </c>
      <c r="H17" s="34">
        <v>39</v>
      </c>
      <c r="I17" s="34">
        <v>41</v>
      </c>
      <c r="J17" s="34">
        <v>-2</v>
      </c>
      <c r="K17" s="34">
        <v>7</v>
      </c>
      <c r="L17" s="34">
        <v>3</v>
      </c>
      <c r="M17" s="34">
        <v>4</v>
      </c>
      <c r="N17" s="34">
        <v>9</v>
      </c>
      <c r="O17" s="34">
        <v>87</v>
      </c>
      <c r="P17" s="34">
        <v>4</v>
      </c>
      <c r="Q17" s="34">
        <v>39</v>
      </c>
    </row>
    <row r="18" spans="1:17" ht="17.25" x14ac:dyDescent="0.25">
      <c r="A18" s="43" t="s">
        <v>89</v>
      </c>
      <c r="B18" s="40" t="s">
        <v>90</v>
      </c>
      <c r="C18" s="31">
        <v>41</v>
      </c>
      <c r="D18" s="32">
        <v>38</v>
      </c>
      <c r="E18" s="32">
        <v>10</v>
      </c>
      <c r="F18" s="32">
        <v>11</v>
      </c>
      <c r="G18" s="32">
        <v>17</v>
      </c>
      <c r="H18" s="32">
        <v>39</v>
      </c>
      <c r="I18" s="32">
        <v>56</v>
      </c>
      <c r="J18" s="32">
        <v>-17</v>
      </c>
      <c r="K18" s="32">
        <v>7</v>
      </c>
      <c r="L18" s="32">
        <v>3</v>
      </c>
      <c r="M18" s="32">
        <v>6</v>
      </c>
      <c r="N18" s="32">
        <v>11</v>
      </c>
      <c r="O18" s="32">
        <v>85</v>
      </c>
      <c r="P18" s="32">
        <v>8</v>
      </c>
      <c r="Q18" s="32">
        <v>36</v>
      </c>
    </row>
    <row r="19" spans="1:17" ht="17.25" x14ac:dyDescent="0.25">
      <c r="A19" s="44" t="s">
        <v>91</v>
      </c>
      <c r="B19" s="38" t="s">
        <v>92</v>
      </c>
      <c r="C19" s="33">
        <v>34</v>
      </c>
      <c r="D19" s="34">
        <v>38</v>
      </c>
      <c r="E19" s="34">
        <v>9</v>
      </c>
      <c r="F19" s="34">
        <v>7</v>
      </c>
      <c r="G19" s="34">
        <v>22</v>
      </c>
      <c r="H19" s="34">
        <v>39</v>
      </c>
      <c r="I19" s="34">
        <v>54</v>
      </c>
      <c r="J19" s="34">
        <v>-15</v>
      </c>
      <c r="K19" s="34">
        <v>6</v>
      </c>
      <c r="L19" s="34">
        <v>3</v>
      </c>
      <c r="M19" s="34">
        <v>8</v>
      </c>
      <c r="N19" s="34">
        <v>14</v>
      </c>
      <c r="O19" s="34">
        <v>106</v>
      </c>
      <c r="P19" s="34">
        <v>5</v>
      </c>
      <c r="Q19" s="34">
        <v>29</v>
      </c>
    </row>
    <row r="20" spans="1:17" ht="17.25" x14ac:dyDescent="0.25">
      <c r="A20" s="43" t="s">
        <v>93</v>
      </c>
      <c r="B20" s="40" t="s">
        <v>94</v>
      </c>
      <c r="C20" s="31">
        <v>30</v>
      </c>
      <c r="D20" s="32">
        <v>38</v>
      </c>
      <c r="E20" s="32">
        <v>7</v>
      </c>
      <c r="F20" s="32">
        <v>9</v>
      </c>
      <c r="G20" s="32">
        <v>22</v>
      </c>
      <c r="H20" s="32">
        <v>37</v>
      </c>
      <c r="I20" s="32">
        <v>67</v>
      </c>
      <c r="J20" s="32">
        <v>-30</v>
      </c>
      <c r="K20" s="32">
        <v>5</v>
      </c>
      <c r="L20" s="32">
        <v>2</v>
      </c>
      <c r="M20" s="32">
        <v>11</v>
      </c>
      <c r="N20" s="32">
        <v>11</v>
      </c>
      <c r="O20" s="32">
        <v>101</v>
      </c>
      <c r="P20" s="32">
        <v>6</v>
      </c>
      <c r="Q20" s="32">
        <v>26</v>
      </c>
    </row>
    <row r="21" spans="1:17" ht="17.25" x14ac:dyDescent="0.25">
      <c r="A21" s="44" t="s">
        <v>95</v>
      </c>
      <c r="B21" s="42" t="s">
        <v>96</v>
      </c>
      <c r="C21" s="33">
        <v>30</v>
      </c>
      <c r="D21" s="34">
        <v>38</v>
      </c>
      <c r="E21" s="34">
        <v>7</v>
      </c>
      <c r="F21" s="34">
        <v>9</v>
      </c>
      <c r="G21" s="34">
        <v>22</v>
      </c>
      <c r="H21" s="34">
        <v>39</v>
      </c>
      <c r="I21" s="34">
        <v>72</v>
      </c>
      <c r="J21" s="34">
        <v>-33</v>
      </c>
      <c r="K21" s="34">
        <v>5</v>
      </c>
      <c r="L21" s="34">
        <v>2</v>
      </c>
      <c r="M21" s="34">
        <v>8</v>
      </c>
      <c r="N21" s="34">
        <v>14</v>
      </c>
      <c r="O21" s="34">
        <v>95</v>
      </c>
      <c r="P21" s="34">
        <v>9</v>
      </c>
      <c r="Q21" s="34">
        <v>26</v>
      </c>
    </row>
    <row r="23" spans="1:17" x14ac:dyDescent="0.25">
      <c r="F23" s="49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topLeftCell="A12" zoomScale="80" zoomScaleNormal="80" workbookViewId="0">
      <selection activeCell="J12" sqref="J12"/>
    </sheetView>
  </sheetViews>
  <sheetFormatPr defaultRowHeight="15" x14ac:dyDescent="0.25"/>
  <cols>
    <col min="20" max="20" width="14.85546875" customWidth="1"/>
  </cols>
  <sheetData>
    <row r="1" spans="1:25" ht="25.5" x14ac:dyDescent="0.25">
      <c r="A1" s="14" t="s">
        <v>97</v>
      </c>
      <c r="C1" s="13" t="s">
        <v>43</v>
      </c>
      <c r="D1" s="13" t="s">
        <v>44</v>
      </c>
      <c r="E1" s="13" t="s">
        <v>45</v>
      </c>
      <c r="F1" s="13" t="s">
        <v>47</v>
      </c>
      <c r="G1" s="13" t="s">
        <v>48</v>
      </c>
      <c r="H1" s="13" t="s">
        <v>49</v>
      </c>
      <c r="I1" s="13" t="s">
        <v>42</v>
      </c>
      <c r="J1" s="13" t="s">
        <v>50</v>
      </c>
      <c r="K1" s="13" t="s">
        <v>51</v>
      </c>
      <c r="L1" s="13" t="s">
        <v>52</v>
      </c>
      <c r="M1" s="13" t="s">
        <v>53</v>
      </c>
      <c r="N1" s="13" t="s">
        <v>46</v>
      </c>
      <c r="O1" s="13" t="s">
        <v>54</v>
      </c>
      <c r="P1" s="13" t="s">
        <v>55</v>
      </c>
      <c r="Q1" s="14" t="s">
        <v>56</v>
      </c>
      <c r="T1" s="29" t="s">
        <v>102</v>
      </c>
    </row>
    <row r="2" spans="1:25" ht="45" x14ac:dyDescent="0.25">
      <c r="A2" s="15" t="s">
        <v>57</v>
      </c>
      <c r="B2" s="16" t="s">
        <v>58</v>
      </c>
      <c r="C2" s="18">
        <v>38</v>
      </c>
      <c r="D2" s="18">
        <v>22</v>
      </c>
      <c r="E2" s="18">
        <v>11</v>
      </c>
      <c r="F2" s="18">
        <v>61</v>
      </c>
      <c r="G2" s="18">
        <v>33</v>
      </c>
      <c r="H2" s="18">
        <v>28</v>
      </c>
      <c r="I2" s="17">
        <v>77</v>
      </c>
      <c r="J2" s="18">
        <v>11</v>
      </c>
      <c r="K2" s="18">
        <v>11</v>
      </c>
      <c r="L2" s="18">
        <v>3</v>
      </c>
      <c r="M2" s="18">
        <v>2</v>
      </c>
      <c r="N2" s="18">
        <v>5</v>
      </c>
      <c r="O2" s="18">
        <v>85</v>
      </c>
      <c r="P2" s="18">
        <v>3</v>
      </c>
      <c r="Q2" s="18">
        <v>67</v>
      </c>
      <c r="T2" t="s">
        <v>98</v>
      </c>
    </row>
    <row r="3" spans="1:25" ht="30.75" thickBot="1" x14ac:dyDescent="0.3">
      <c r="A3" s="19" t="s">
        <v>59</v>
      </c>
      <c r="B3" s="20" t="s">
        <v>60</v>
      </c>
      <c r="C3" s="22">
        <v>38</v>
      </c>
      <c r="D3" s="22">
        <v>20</v>
      </c>
      <c r="E3" s="22">
        <v>12</v>
      </c>
      <c r="F3" s="22">
        <v>64</v>
      </c>
      <c r="G3" s="22">
        <v>37</v>
      </c>
      <c r="H3" s="22">
        <v>27</v>
      </c>
      <c r="I3" s="21">
        <v>72</v>
      </c>
      <c r="J3" s="22">
        <v>14</v>
      </c>
      <c r="K3" s="22">
        <v>6</v>
      </c>
      <c r="L3" s="22">
        <v>0</v>
      </c>
      <c r="M3" s="22">
        <v>6</v>
      </c>
      <c r="N3" s="22">
        <v>6</v>
      </c>
      <c r="O3" s="22">
        <v>101</v>
      </c>
      <c r="P3" s="22">
        <v>9</v>
      </c>
      <c r="Q3" s="22">
        <v>63</v>
      </c>
    </row>
    <row r="4" spans="1:25" ht="30" x14ac:dyDescent="0.25">
      <c r="A4" s="15" t="s">
        <v>61</v>
      </c>
      <c r="B4" s="16" t="s">
        <v>62</v>
      </c>
      <c r="C4" s="18">
        <v>38</v>
      </c>
      <c r="D4" s="18">
        <v>20</v>
      </c>
      <c r="E4" s="18">
        <v>11</v>
      </c>
      <c r="F4" s="18">
        <v>56</v>
      </c>
      <c r="G4" s="18">
        <v>33</v>
      </c>
      <c r="H4" s="18">
        <v>23</v>
      </c>
      <c r="I4" s="17">
        <v>71</v>
      </c>
      <c r="J4" s="18">
        <v>13</v>
      </c>
      <c r="K4" s="18">
        <v>7</v>
      </c>
      <c r="L4" s="18">
        <v>2</v>
      </c>
      <c r="M4" s="18">
        <v>5</v>
      </c>
      <c r="N4" s="18">
        <v>7</v>
      </c>
      <c r="O4" s="18">
        <v>101</v>
      </c>
      <c r="P4" s="18">
        <v>8</v>
      </c>
      <c r="Q4" s="18">
        <v>62</v>
      </c>
      <c r="T4" s="12" t="s">
        <v>17</v>
      </c>
      <c r="U4" s="12"/>
    </row>
    <row r="5" spans="1:25" ht="45" x14ac:dyDescent="0.25">
      <c r="A5" s="19" t="s">
        <v>63</v>
      </c>
      <c r="B5" s="20" t="s">
        <v>64</v>
      </c>
      <c r="C5" s="22">
        <v>38</v>
      </c>
      <c r="D5" s="22">
        <v>20</v>
      </c>
      <c r="E5" s="22">
        <v>6</v>
      </c>
      <c r="F5" s="22">
        <v>59</v>
      </c>
      <c r="G5" s="22">
        <v>37</v>
      </c>
      <c r="H5" s="22">
        <v>22</v>
      </c>
      <c r="I5" s="21">
        <v>66</v>
      </c>
      <c r="J5" s="22">
        <v>15</v>
      </c>
      <c r="K5" s="22">
        <v>5</v>
      </c>
      <c r="L5" s="22">
        <v>2</v>
      </c>
      <c r="M5" s="22">
        <v>10</v>
      </c>
      <c r="N5" s="22">
        <v>12</v>
      </c>
      <c r="O5" s="22">
        <v>90</v>
      </c>
      <c r="P5" s="22">
        <v>5</v>
      </c>
      <c r="Q5" s="22">
        <v>57</v>
      </c>
      <c r="T5" s="9" t="s">
        <v>18</v>
      </c>
      <c r="U5" s="9">
        <v>0.79551509486174832</v>
      </c>
    </row>
    <row r="6" spans="1:25" ht="28.5" x14ac:dyDescent="0.25">
      <c r="A6" s="23" t="s">
        <v>65</v>
      </c>
      <c r="B6" s="24" t="s">
        <v>66</v>
      </c>
      <c r="C6" s="18">
        <v>38</v>
      </c>
      <c r="D6" s="18">
        <v>16</v>
      </c>
      <c r="E6" s="18">
        <v>10</v>
      </c>
      <c r="F6" s="18">
        <v>45</v>
      </c>
      <c r="G6" s="18">
        <v>44</v>
      </c>
      <c r="H6" s="18">
        <v>1</v>
      </c>
      <c r="I6" s="17">
        <v>58</v>
      </c>
      <c r="J6" s="18">
        <v>9</v>
      </c>
      <c r="K6" s="18">
        <v>7</v>
      </c>
      <c r="L6" s="18">
        <v>6</v>
      </c>
      <c r="M6" s="18">
        <v>6</v>
      </c>
      <c r="N6" s="18">
        <v>12</v>
      </c>
      <c r="O6" s="18">
        <v>91</v>
      </c>
      <c r="P6" s="18">
        <v>3</v>
      </c>
      <c r="Q6" s="18">
        <v>50</v>
      </c>
      <c r="T6" s="9" t="s">
        <v>19</v>
      </c>
      <c r="U6" s="9">
        <v>0.63284426615289646</v>
      </c>
    </row>
    <row r="7" spans="1:25" ht="45" x14ac:dyDescent="0.25">
      <c r="A7" s="19" t="s">
        <v>67</v>
      </c>
      <c r="B7" s="20" t="s">
        <v>68</v>
      </c>
      <c r="C7" s="22">
        <v>38</v>
      </c>
      <c r="D7" s="22">
        <v>15</v>
      </c>
      <c r="E7" s="22">
        <v>12</v>
      </c>
      <c r="F7" s="22">
        <v>51</v>
      </c>
      <c r="G7" s="22">
        <v>39</v>
      </c>
      <c r="H7" s="22">
        <v>12</v>
      </c>
      <c r="I7" s="21">
        <v>57</v>
      </c>
      <c r="J7" s="22">
        <v>10</v>
      </c>
      <c r="K7" s="22">
        <v>5</v>
      </c>
      <c r="L7" s="22">
        <v>3</v>
      </c>
      <c r="M7" s="22">
        <v>8</v>
      </c>
      <c r="N7" s="22">
        <v>11</v>
      </c>
      <c r="O7" s="22">
        <v>85</v>
      </c>
      <c r="P7" s="22">
        <v>2</v>
      </c>
      <c r="Q7" s="22">
        <v>50</v>
      </c>
      <c r="T7" s="9" t="s">
        <v>20</v>
      </c>
      <c r="U7" s="9">
        <v>0.61244672538361289</v>
      </c>
    </row>
    <row r="8" spans="1:25" ht="28.5" x14ac:dyDescent="0.25">
      <c r="A8" s="23" t="s">
        <v>69</v>
      </c>
      <c r="B8" s="24" t="s">
        <v>70</v>
      </c>
      <c r="C8" s="18">
        <v>38</v>
      </c>
      <c r="D8" s="18">
        <v>15</v>
      </c>
      <c r="E8" s="18">
        <v>10</v>
      </c>
      <c r="F8" s="18">
        <v>60</v>
      </c>
      <c r="G8" s="18">
        <v>50</v>
      </c>
      <c r="H8" s="18">
        <v>10</v>
      </c>
      <c r="I8" s="17">
        <v>55</v>
      </c>
      <c r="J8" s="18">
        <v>9</v>
      </c>
      <c r="K8" s="18">
        <v>6</v>
      </c>
      <c r="L8" s="18">
        <v>6</v>
      </c>
      <c r="M8" s="18">
        <v>7</v>
      </c>
      <c r="N8" s="18">
        <v>13</v>
      </c>
      <c r="O8" s="18">
        <v>71</v>
      </c>
      <c r="P8" s="18">
        <v>3</v>
      </c>
      <c r="Q8" s="18">
        <v>48</v>
      </c>
      <c r="T8" s="9" t="s">
        <v>21</v>
      </c>
      <c r="U8" s="9">
        <v>8.0585774442023226</v>
      </c>
    </row>
    <row r="9" spans="1:25" ht="29.25" thickBot="1" x14ac:dyDescent="0.3">
      <c r="A9" s="25" t="s">
        <v>71</v>
      </c>
      <c r="B9" s="26" t="s">
        <v>72</v>
      </c>
      <c r="C9" s="22">
        <v>38</v>
      </c>
      <c r="D9" s="22">
        <v>13</v>
      </c>
      <c r="E9" s="22">
        <v>14</v>
      </c>
      <c r="F9" s="22">
        <v>50</v>
      </c>
      <c r="G9" s="22">
        <v>44</v>
      </c>
      <c r="H9" s="22">
        <v>6</v>
      </c>
      <c r="I9" s="21">
        <v>53</v>
      </c>
      <c r="J9" s="22">
        <v>8</v>
      </c>
      <c r="K9" s="22">
        <v>5</v>
      </c>
      <c r="L9" s="22">
        <v>2</v>
      </c>
      <c r="M9" s="22">
        <v>9</v>
      </c>
      <c r="N9" s="22">
        <v>11</v>
      </c>
      <c r="O9" s="22">
        <v>82</v>
      </c>
      <c r="P9" s="22">
        <v>3</v>
      </c>
      <c r="Q9" s="22">
        <v>46</v>
      </c>
      <c r="T9" s="10" t="s">
        <v>22</v>
      </c>
      <c r="U9" s="10">
        <v>20</v>
      </c>
    </row>
    <row r="10" spans="1:25" ht="28.5" x14ac:dyDescent="0.25">
      <c r="A10" s="23" t="s">
        <v>73</v>
      </c>
      <c r="B10" s="24" t="s">
        <v>74</v>
      </c>
      <c r="C10" s="18">
        <v>38</v>
      </c>
      <c r="D10" s="18">
        <v>15</v>
      </c>
      <c r="E10" s="18">
        <v>7</v>
      </c>
      <c r="F10" s="18">
        <v>47</v>
      </c>
      <c r="G10" s="18">
        <v>51</v>
      </c>
      <c r="H10" s="18">
        <v>-4</v>
      </c>
      <c r="I10" s="17">
        <v>52</v>
      </c>
      <c r="J10" s="18">
        <v>9</v>
      </c>
      <c r="K10" s="18">
        <v>6</v>
      </c>
      <c r="L10" s="18">
        <v>5</v>
      </c>
      <c r="M10" s="18">
        <v>11</v>
      </c>
      <c r="N10" s="18">
        <v>16</v>
      </c>
      <c r="O10" s="18">
        <v>118</v>
      </c>
      <c r="P10" s="18">
        <v>7</v>
      </c>
      <c r="Q10" s="18">
        <v>45</v>
      </c>
    </row>
    <row r="11" spans="1:25" ht="43.5" thickBot="1" x14ac:dyDescent="0.3">
      <c r="A11" s="25" t="s">
        <v>75</v>
      </c>
      <c r="B11" s="26" t="s">
        <v>76</v>
      </c>
      <c r="C11" s="22">
        <v>38</v>
      </c>
      <c r="D11" s="22">
        <v>13</v>
      </c>
      <c r="E11" s="22">
        <v>13</v>
      </c>
      <c r="F11" s="22">
        <v>44</v>
      </c>
      <c r="G11" s="22">
        <v>40</v>
      </c>
      <c r="H11" s="22">
        <v>4</v>
      </c>
      <c r="I11" s="21">
        <v>52</v>
      </c>
      <c r="J11" s="22">
        <v>9</v>
      </c>
      <c r="K11" s="22">
        <v>4</v>
      </c>
      <c r="L11" s="22">
        <v>6</v>
      </c>
      <c r="M11" s="22">
        <v>6</v>
      </c>
      <c r="N11" s="22">
        <v>12</v>
      </c>
      <c r="O11" s="22">
        <v>104</v>
      </c>
      <c r="P11" s="22">
        <v>4</v>
      </c>
      <c r="Q11" s="22">
        <v>45</v>
      </c>
      <c r="T11" t="s">
        <v>23</v>
      </c>
    </row>
    <row r="12" spans="1:25" ht="28.5" x14ac:dyDescent="0.25">
      <c r="A12" s="23" t="s">
        <v>77</v>
      </c>
      <c r="B12" s="24" t="s">
        <v>78</v>
      </c>
      <c r="C12" s="18">
        <v>38</v>
      </c>
      <c r="D12" s="18">
        <v>12</v>
      </c>
      <c r="E12" s="18">
        <v>14</v>
      </c>
      <c r="F12" s="18">
        <v>39</v>
      </c>
      <c r="G12" s="18">
        <v>46</v>
      </c>
      <c r="H12" s="18">
        <v>-7</v>
      </c>
      <c r="I12" s="17">
        <v>50</v>
      </c>
      <c r="J12" s="18">
        <v>8</v>
      </c>
      <c r="K12" s="18">
        <v>4</v>
      </c>
      <c r="L12" s="18">
        <v>3</v>
      </c>
      <c r="M12" s="18">
        <v>9</v>
      </c>
      <c r="N12" s="18">
        <v>12</v>
      </c>
      <c r="O12" s="18">
        <v>78</v>
      </c>
      <c r="P12" s="18">
        <v>6</v>
      </c>
      <c r="Q12" s="18">
        <v>43</v>
      </c>
      <c r="T12" s="11"/>
      <c r="U12" s="11" t="s">
        <v>28</v>
      </c>
      <c r="V12" s="11" t="s">
        <v>29</v>
      </c>
      <c r="W12" s="11" t="s">
        <v>30</v>
      </c>
      <c r="X12" s="11" t="s">
        <v>31</v>
      </c>
      <c r="Y12" s="11" t="s">
        <v>32</v>
      </c>
    </row>
    <row r="13" spans="1:25" ht="28.5" x14ac:dyDescent="0.25">
      <c r="A13" s="25" t="s">
        <v>79</v>
      </c>
      <c r="B13" s="26" t="s">
        <v>80</v>
      </c>
      <c r="C13" s="22">
        <v>38</v>
      </c>
      <c r="D13" s="22">
        <v>14</v>
      </c>
      <c r="E13" s="22">
        <v>7</v>
      </c>
      <c r="F13" s="22">
        <v>44</v>
      </c>
      <c r="G13" s="22">
        <v>51</v>
      </c>
      <c r="H13" s="22">
        <v>-7</v>
      </c>
      <c r="I13" s="21">
        <v>49</v>
      </c>
      <c r="J13" s="22">
        <v>13</v>
      </c>
      <c r="K13" s="22">
        <v>1</v>
      </c>
      <c r="L13" s="22">
        <v>3</v>
      </c>
      <c r="M13" s="22">
        <v>14</v>
      </c>
      <c r="N13" s="22">
        <v>17</v>
      </c>
      <c r="O13" s="22">
        <v>85</v>
      </c>
      <c r="P13" s="22">
        <v>6</v>
      </c>
      <c r="Q13" s="22">
        <v>43</v>
      </c>
      <c r="T13" s="9" t="s">
        <v>24</v>
      </c>
      <c r="U13" s="9">
        <v>1</v>
      </c>
      <c r="V13" s="9">
        <v>2014.8179323642842</v>
      </c>
      <c r="W13" s="9">
        <v>2014.8179323642842</v>
      </c>
      <c r="X13" s="9">
        <v>31.025517895073456</v>
      </c>
      <c r="Y13" s="9">
        <v>2.7505069172530254E-5</v>
      </c>
    </row>
    <row r="14" spans="1:25" ht="28.5" x14ac:dyDescent="0.25">
      <c r="A14" s="23" t="s">
        <v>81</v>
      </c>
      <c r="B14" s="24" t="s">
        <v>82</v>
      </c>
      <c r="C14" s="18">
        <v>38</v>
      </c>
      <c r="D14" s="18">
        <v>14</v>
      </c>
      <c r="E14" s="18">
        <v>6</v>
      </c>
      <c r="F14" s="18">
        <v>53</v>
      </c>
      <c r="G14" s="18">
        <v>60</v>
      </c>
      <c r="H14" s="18">
        <v>-7</v>
      </c>
      <c r="I14" s="17">
        <v>48</v>
      </c>
      <c r="J14" s="18">
        <v>11</v>
      </c>
      <c r="K14" s="18">
        <v>3</v>
      </c>
      <c r="L14" s="18">
        <v>6</v>
      </c>
      <c r="M14" s="18">
        <v>12</v>
      </c>
      <c r="N14" s="18">
        <v>18</v>
      </c>
      <c r="O14" s="18">
        <v>99</v>
      </c>
      <c r="P14" s="18">
        <v>7</v>
      </c>
      <c r="Q14" s="18">
        <v>42</v>
      </c>
      <c r="T14" s="9" t="s">
        <v>25</v>
      </c>
      <c r="U14" s="9">
        <v>18</v>
      </c>
      <c r="V14" s="9">
        <v>1168.9320676357158</v>
      </c>
      <c r="W14" s="9">
        <v>64.940670424206431</v>
      </c>
      <c r="X14" s="9"/>
      <c r="Y14" s="9"/>
    </row>
    <row r="15" spans="1:25" ht="43.5" thickBot="1" x14ac:dyDescent="0.3">
      <c r="A15" s="25" t="s">
        <v>83</v>
      </c>
      <c r="B15" s="26" t="s">
        <v>84</v>
      </c>
      <c r="C15" s="22">
        <v>38</v>
      </c>
      <c r="D15" s="22">
        <v>12</v>
      </c>
      <c r="E15" s="22">
        <v>12</v>
      </c>
      <c r="F15" s="22">
        <v>37</v>
      </c>
      <c r="G15" s="22">
        <v>44</v>
      </c>
      <c r="H15" s="22">
        <v>-7</v>
      </c>
      <c r="I15" s="21">
        <v>48</v>
      </c>
      <c r="J15" s="22">
        <v>9</v>
      </c>
      <c r="K15" s="22">
        <v>3</v>
      </c>
      <c r="L15" s="22">
        <v>3</v>
      </c>
      <c r="M15" s="22">
        <v>11</v>
      </c>
      <c r="N15" s="22">
        <v>14</v>
      </c>
      <c r="O15" s="22">
        <v>94</v>
      </c>
      <c r="P15" s="22">
        <v>2</v>
      </c>
      <c r="Q15" s="22">
        <v>42</v>
      </c>
      <c r="T15" s="10" t="s">
        <v>26</v>
      </c>
      <c r="U15" s="10">
        <v>19</v>
      </c>
      <c r="V15" s="10">
        <v>3183.75</v>
      </c>
      <c r="W15" s="10"/>
      <c r="X15" s="10"/>
      <c r="Y15" s="10"/>
    </row>
    <row r="16" spans="1:25" ht="29.25" thickBot="1" x14ac:dyDescent="0.3">
      <c r="A16" s="23" t="s">
        <v>85</v>
      </c>
      <c r="B16" s="24" t="s">
        <v>86</v>
      </c>
      <c r="C16" s="18">
        <v>38</v>
      </c>
      <c r="D16" s="18">
        <v>11</v>
      </c>
      <c r="E16" s="18">
        <v>14</v>
      </c>
      <c r="F16" s="18">
        <v>37</v>
      </c>
      <c r="G16" s="18">
        <v>41</v>
      </c>
      <c r="H16" s="18">
        <v>-4</v>
      </c>
      <c r="I16" s="17">
        <v>47</v>
      </c>
      <c r="J16" s="18">
        <v>5</v>
      </c>
      <c r="K16" s="18">
        <v>6</v>
      </c>
      <c r="L16" s="18">
        <v>5</v>
      </c>
      <c r="M16" s="18">
        <v>8</v>
      </c>
      <c r="N16" s="18">
        <v>13</v>
      </c>
      <c r="O16" s="18">
        <v>111</v>
      </c>
      <c r="P16" s="18">
        <v>2</v>
      </c>
      <c r="Q16" s="18">
        <v>41</v>
      </c>
    </row>
    <row r="17" spans="1:28" ht="28.5" x14ac:dyDescent="0.25">
      <c r="A17" s="25" t="s">
        <v>87</v>
      </c>
      <c r="B17" s="26" t="s">
        <v>88</v>
      </c>
      <c r="C17" s="22">
        <v>38</v>
      </c>
      <c r="D17" s="22">
        <v>10</v>
      </c>
      <c r="E17" s="22">
        <v>15</v>
      </c>
      <c r="F17" s="22">
        <v>39</v>
      </c>
      <c r="G17" s="22">
        <v>41</v>
      </c>
      <c r="H17" s="22">
        <v>-2</v>
      </c>
      <c r="I17" s="21">
        <v>45</v>
      </c>
      <c r="J17" s="22">
        <v>7</v>
      </c>
      <c r="K17" s="22">
        <v>3</v>
      </c>
      <c r="L17" s="22">
        <v>4</v>
      </c>
      <c r="M17" s="22">
        <v>9</v>
      </c>
      <c r="N17" s="22">
        <v>13</v>
      </c>
      <c r="O17" s="22">
        <v>87</v>
      </c>
      <c r="P17" s="22">
        <v>4</v>
      </c>
      <c r="Q17" s="22">
        <v>39</v>
      </c>
      <c r="T17" s="11"/>
      <c r="U17" s="11" t="s">
        <v>33</v>
      </c>
      <c r="V17" s="11" t="s">
        <v>21</v>
      </c>
      <c r="W17" s="11" t="s">
        <v>34</v>
      </c>
      <c r="X17" s="11" t="s">
        <v>35</v>
      </c>
      <c r="Y17" s="11" t="s">
        <v>36</v>
      </c>
      <c r="Z17" s="11" t="s">
        <v>37</v>
      </c>
      <c r="AA17" s="11" t="s">
        <v>99</v>
      </c>
      <c r="AB17" s="11" t="s">
        <v>100</v>
      </c>
    </row>
    <row r="18" spans="1:28" ht="28.5" x14ac:dyDescent="0.25">
      <c r="A18" s="27" t="s">
        <v>89</v>
      </c>
      <c r="B18" s="24" t="s">
        <v>90</v>
      </c>
      <c r="C18" s="18">
        <v>38</v>
      </c>
      <c r="D18" s="18">
        <v>10</v>
      </c>
      <c r="E18" s="18">
        <v>11</v>
      </c>
      <c r="F18" s="18">
        <v>39</v>
      </c>
      <c r="G18" s="18">
        <v>56</v>
      </c>
      <c r="H18" s="18">
        <v>-17</v>
      </c>
      <c r="I18" s="17">
        <v>41</v>
      </c>
      <c r="J18" s="18">
        <v>7</v>
      </c>
      <c r="K18" s="18">
        <v>3</v>
      </c>
      <c r="L18" s="18">
        <v>6</v>
      </c>
      <c r="M18" s="18">
        <v>11</v>
      </c>
      <c r="N18" s="18">
        <v>17</v>
      </c>
      <c r="O18" s="18">
        <v>85</v>
      </c>
      <c r="P18" s="18">
        <v>8</v>
      </c>
      <c r="Q18" s="18">
        <v>36</v>
      </c>
      <c r="T18" s="9" t="s">
        <v>27</v>
      </c>
      <c r="U18" s="9">
        <v>20.114506081281512</v>
      </c>
      <c r="V18" s="9">
        <v>5.9585649173408921</v>
      </c>
      <c r="W18" s="9">
        <v>3.3757299551681217</v>
      </c>
      <c r="X18" s="9">
        <v>3.3676828326070691E-3</v>
      </c>
      <c r="Y18" s="9">
        <v>7.5960257182330135</v>
      </c>
      <c r="Z18" s="9">
        <v>32.632986444330008</v>
      </c>
      <c r="AA18" s="9">
        <v>2.9631316637671148</v>
      </c>
      <c r="AB18" s="9">
        <v>37.265880498795909</v>
      </c>
    </row>
    <row r="19" spans="1:28" ht="30.75" thickBot="1" x14ac:dyDescent="0.3">
      <c r="A19" s="28" t="s">
        <v>91</v>
      </c>
      <c r="B19" s="20" t="s">
        <v>92</v>
      </c>
      <c r="C19" s="22">
        <v>38</v>
      </c>
      <c r="D19" s="22">
        <v>9</v>
      </c>
      <c r="E19" s="22">
        <v>7</v>
      </c>
      <c r="F19" s="22">
        <v>39</v>
      </c>
      <c r="G19" s="22">
        <v>54</v>
      </c>
      <c r="H19" s="22">
        <v>-15</v>
      </c>
      <c r="I19" s="21">
        <v>34</v>
      </c>
      <c r="J19" s="22">
        <v>6</v>
      </c>
      <c r="K19" s="22">
        <v>3</v>
      </c>
      <c r="L19" s="22">
        <v>8</v>
      </c>
      <c r="M19" s="22">
        <v>14</v>
      </c>
      <c r="N19" s="22">
        <v>22</v>
      </c>
      <c r="O19" s="22">
        <v>106</v>
      </c>
      <c r="P19" s="22">
        <v>5</v>
      </c>
      <c r="Q19" s="22">
        <v>29</v>
      </c>
      <c r="T19" s="10" t="s">
        <v>50</v>
      </c>
      <c r="U19" s="10">
        <v>3.4574310293681405</v>
      </c>
      <c r="V19" s="10">
        <v>0.62071752255078216</v>
      </c>
      <c r="W19" s="10">
        <v>5.5700554660679504</v>
      </c>
      <c r="X19" s="10">
        <v>2.7505069172530309E-5</v>
      </c>
      <c r="Y19" s="10">
        <v>2.1533519054773889</v>
      </c>
      <c r="Z19" s="10">
        <v>4.7615101532588922</v>
      </c>
      <c r="AA19" s="10">
        <v>1.6707325903199299</v>
      </c>
      <c r="AB19" s="10">
        <v>5.2441294684163511</v>
      </c>
    </row>
    <row r="20" spans="1:28" ht="28.5" x14ac:dyDescent="0.25">
      <c r="A20" s="27" t="s">
        <v>93</v>
      </c>
      <c r="B20" s="24" t="s">
        <v>94</v>
      </c>
      <c r="C20" s="18">
        <v>38</v>
      </c>
      <c r="D20" s="18">
        <v>7</v>
      </c>
      <c r="E20" s="18">
        <v>9</v>
      </c>
      <c r="F20" s="18">
        <v>37</v>
      </c>
      <c r="G20" s="18">
        <v>67</v>
      </c>
      <c r="H20" s="18">
        <v>-30</v>
      </c>
      <c r="I20" s="17">
        <v>30</v>
      </c>
      <c r="J20" s="18">
        <v>5</v>
      </c>
      <c r="K20" s="18">
        <v>2</v>
      </c>
      <c r="L20" s="18">
        <v>11</v>
      </c>
      <c r="M20" s="18">
        <v>11</v>
      </c>
      <c r="N20" s="18">
        <v>22</v>
      </c>
      <c r="O20" s="18">
        <v>101</v>
      </c>
      <c r="P20" s="18">
        <v>6</v>
      </c>
      <c r="Q20" s="18">
        <v>26</v>
      </c>
    </row>
    <row r="21" spans="1:28" ht="42.75" x14ac:dyDescent="0.25">
      <c r="A21" s="28" t="s">
        <v>95</v>
      </c>
      <c r="B21" s="26" t="s">
        <v>96</v>
      </c>
      <c r="C21" s="22">
        <v>38</v>
      </c>
      <c r="D21" s="22">
        <v>7</v>
      </c>
      <c r="E21" s="22">
        <v>9</v>
      </c>
      <c r="F21" s="22">
        <v>39</v>
      </c>
      <c r="G21" s="22">
        <v>72</v>
      </c>
      <c r="H21" s="22">
        <v>-33</v>
      </c>
      <c r="I21" s="21">
        <v>30</v>
      </c>
      <c r="J21" s="22">
        <v>5</v>
      </c>
      <c r="K21" s="22">
        <v>2</v>
      </c>
      <c r="L21" s="22">
        <v>8</v>
      </c>
      <c r="M21" s="22">
        <v>14</v>
      </c>
      <c r="N21" s="22">
        <v>22</v>
      </c>
      <c r="O21" s="22">
        <v>95</v>
      </c>
      <c r="P21" s="22">
        <v>9</v>
      </c>
      <c r="Q21" s="22">
        <v>26</v>
      </c>
      <c r="T21" s="29" t="s">
        <v>101</v>
      </c>
    </row>
    <row r="22" spans="1:28" x14ac:dyDescent="0.25">
      <c r="T22" t="s">
        <v>98</v>
      </c>
    </row>
    <row r="23" spans="1:28" ht="15.75" thickBot="1" x14ac:dyDescent="0.3"/>
    <row r="24" spans="1:28" x14ac:dyDescent="0.25">
      <c r="T24" s="12" t="s">
        <v>17</v>
      </c>
      <c r="U24" s="12"/>
    </row>
    <row r="25" spans="1:28" x14ac:dyDescent="0.25">
      <c r="T25" s="9" t="s">
        <v>18</v>
      </c>
      <c r="U25" s="9">
        <v>0.79435158919011684</v>
      </c>
    </row>
    <row r="26" spans="1:28" x14ac:dyDescent="0.25">
      <c r="T26" s="9" t="s">
        <v>19</v>
      </c>
      <c r="U26" s="9">
        <v>0.63099444724886422</v>
      </c>
    </row>
    <row r="27" spans="1:28" x14ac:dyDescent="0.25">
      <c r="T27" s="9" t="s">
        <v>20</v>
      </c>
      <c r="U27" s="9">
        <v>0.61049413876268999</v>
      </c>
    </row>
    <row r="28" spans="1:28" x14ac:dyDescent="0.25">
      <c r="T28" s="9" t="s">
        <v>21</v>
      </c>
      <c r="U28" s="9">
        <v>8.0788524644813968</v>
      </c>
    </row>
    <row r="29" spans="1:28" ht="15.75" thickBot="1" x14ac:dyDescent="0.3">
      <c r="T29" s="10" t="s">
        <v>22</v>
      </c>
      <c r="U29" s="10">
        <v>20</v>
      </c>
    </row>
    <row r="31" spans="1:28" ht="15.75" thickBot="1" x14ac:dyDescent="0.3">
      <c r="T31" t="s">
        <v>23</v>
      </c>
    </row>
    <row r="32" spans="1:28" x14ac:dyDescent="0.25">
      <c r="T32" s="11"/>
      <c r="U32" s="11" t="s">
        <v>28</v>
      </c>
      <c r="V32" s="11" t="s">
        <v>29</v>
      </c>
      <c r="W32" s="11" t="s">
        <v>30</v>
      </c>
      <c r="X32" s="11" t="s">
        <v>31</v>
      </c>
      <c r="Y32" s="11" t="s">
        <v>32</v>
      </c>
    </row>
    <row r="33" spans="20:28" x14ac:dyDescent="0.25">
      <c r="T33" s="9" t="s">
        <v>24</v>
      </c>
      <c r="U33" s="9">
        <v>1</v>
      </c>
      <c r="V33" s="9">
        <v>2008.9285714285713</v>
      </c>
      <c r="W33" s="9">
        <v>2008.9285714285713</v>
      </c>
      <c r="X33" s="9">
        <v>30.779753761969896</v>
      </c>
      <c r="Y33" s="9">
        <v>2.881391230738283E-5</v>
      </c>
    </row>
    <row r="34" spans="20:28" x14ac:dyDescent="0.25">
      <c r="T34" s="9" t="s">
        <v>25</v>
      </c>
      <c r="U34" s="9">
        <v>18</v>
      </c>
      <c r="V34" s="9">
        <v>1174.8214285714287</v>
      </c>
      <c r="W34" s="9">
        <v>65.267857142857153</v>
      </c>
      <c r="X34" s="9"/>
      <c r="Y34" s="9"/>
    </row>
    <row r="35" spans="20:28" ht="15.75" thickBot="1" x14ac:dyDescent="0.3">
      <c r="T35" s="10" t="s">
        <v>26</v>
      </c>
      <c r="U35" s="10">
        <v>19</v>
      </c>
      <c r="V35" s="10">
        <v>3183.75</v>
      </c>
      <c r="W35" s="10"/>
      <c r="X35" s="10"/>
      <c r="Y35" s="10"/>
    </row>
    <row r="36" spans="20:28" ht="15.75" thickBot="1" x14ac:dyDescent="0.3"/>
    <row r="37" spans="20:28" x14ac:dyDescent="0.25">
      <c r="T37" s="11"/>
      <c r="U37" s="11" t="s">
        <v>33</v>
      </c>
      <c r="V37" s="11" t="s">
        <v>21</v>
      </c>
      <c r="W37" s="11" t="s">
        <v>34</v>
      </c>
      <c r="X37" s="11" t="s">
        <v>35</v>
      </c>
      <c r="Y37" s="11" t="s">
        <v>36</v>
      </c>
      <c r="Z37" s="11" t="s">
        <v>37</v>
      </c>
      <c r="AA37" s="11" t="s">
        <v>99</v>
      </c>
      <c r="AB37" s="11" t="s">
        <v>100</v>
      </c>
    </row>
    <row r="38" spans="20:28" x14ac:dyDescent="0.25">
      <c r="T38" s="9" t="s">
        <v>27</v>
      </c>
      <c r="U38" s="9">
        <v>31.214285714285705</v>
      </c>
      <c r="V38" s="9">
        <v>4.1187938608870356</v>
      </c>
      <c r="W38" s="9">
        <v>7.5785015634560802</v>
      </c>
      <c r="X38" s="9">
        <v>5.2511826441870102E-7</v>
      </c>
      <c r="Y38" s="9">
        <v>22.561020912738652</v>
      </c>
      <c r="Z38" s="9">
        <v>39.867550515832761</v>
      </c>
      <c r="AA38" s="9">
        <v>19.358582766241152</v>
      </c>
      <c r="AB38" s="9">
        <v>43.06998866233026</v>
      </c>
    </row>
    <row r="39" spans="20:28" ht="15.75" thickBot="1" x14ac:dyDescent="0.3">
      <c r="T39" s="10" t="s">
        <v>51</v>
      </c>
      <c r="U39" s="10">
        <v>4.4642857142857171</v>
      </c>
      <c r="V39" s="10">
        <v>0.80467296634498708</v>
      </c>
      <c r="W39" s="10">
        <v>5.5479504109148188</v>
      </c>
      <c r="X39" s="10">
        <v>2.8813912307382783E-5</v>
      </c>
      <c r="Y39" s="10">
        <v>2.7737305441053985</v>
      </c>
      <c r="Z39" s="10">
        <v>6.1548408844660356</v>
      </c>
      <c r="AA39" s="10">
        <v>2.1480824806396752</v>
      </c>
      <c r="AB39" s="10">
        <v>6.7804889479317589</v>
      </c>
    </row>
    <row r="42" spans="20:28" x14ac:dyDescent="0.25">
      <c r="T42" s="29" t="s">
        <v>103</v>
      </c>
    </row>
    <row r="43" spans="20:28" x14ac:dyDescent="0.25">
      <c r="T43" t="s">
        <v>98</v>
      </c>
    </row>
    <row r="44" spans="20:28" ht="15.75" thickBot="1" x14ac:dyDescent="0.3"/>
    <row r="45" spans="20:28" x14ac:dyDescent="0.25">
      <c r="T45" s="12" t="s">
        <v>17</v>
      </c>
      <c r="U45" s="12"/>
    </row>
    <row r="46" spans="20:28" x14ac:dyDescent="0.25">
      <c r="T46" s="9" t="s">
        <v>18</v>
      </c>
      <c r="U46" s="9">
        <v>0.97590753589719181</v>
      </c>
    </row>
    <row r="47" spans="20:28" x14ac:dyDescent="0.25">
      <c r="T47" s="9" t="s">
        <v>19</v>
      </c>
      <c r="U47" s="9">
        <v>0.95239551862092864</v>
      </c>
    </row>
    <row r="48" spans="20:28" x14ac:dyDescent="0.25">
      <c r="T48" s="9" t="s">
        <v>20</v>
      </c>
      <c r="U48" s="9">
        <v>0.94975082521098031</v>
      </c>
    </row>
    <row r="49" spans="20:28" x14ac:dyDescent="0.25">
      <c r="T49" s="9" t="s">
        <v>21</v>
      </c>
      <c r="U49" s="9">
        <v>2.9017309737333066</v>
      </c>
    </row>
    <row r="50" spans="20:28" ht="15.75" thickBot="1" x14ac:dyDescent="0.3">
      <c r="T50" s="10" t="s">
        <v>22</v>
      </c>
      <c r="U50" s="10">
        <v>20</v>
      </c>
    </row>
    <row r="52" spans="20:28" ht="15.75" thickBot="1" x14ac:dyDescent="0.3">
      <c r="T52" t="s">
        <v>23</v>
      </c>
    </row>
    <row r="53" spans="20:28" x14ac:dyDescent="0.25">
      <c r="T53" s="11"/>
      <c r="U53" s="11" t="s">
        <v>28</v>
      </c>
      <c r="V53" s="11" t="s">
        <v>29</v>
      </c>
      <c r="W53" s="11" t="s">
        <v>30</v>
      </c>
      <c r="X53" s="11" t="s">
        <v>31</v>
      </c>
      <c r="Y53" s="11" t="s">
        <v>32</v>
      </c>
    </row>
    <row r="54" spans="20:28" x14ac:dyDescent="0.25">
      <c r="T54" s="9" t="s">
        <v>24</v>
      </c>
      <c r="U54" s="9">
        <v>1</v>
      </c>
      <c r="V54" s="9">
        <v>3032.1892324093815</v>
      </c>
      <c r="W54" s="9">
        <v>3032.1892324093815</v>
      </c>
      <c r="X54" s="9">
        <v>360.11566219296014</v>
      </c>
      <c r="Y54" s="9">
        <v>2.3802221838403422E-13</v>
      </c>
    </row>
    <row r="55" spans="20:28" x14ac:dyDescent="0.25">
      <c r="T55" s="9" t="s">
        <v>25</v>
      </c>
      <c r="U55" s="9">
        <v>18</v>
      </c>
      <c r="V55" s="9">
        <v>151.56076759061835</v>
      </c>
      <c r="W55" s="9">
        <v>8.4200426439232423</v>
      </c>
      <c r="X55" s="9"/>
      <c r="Y55" s="9"/>
    </row>
    <row r="56" spans="20:28" ht="15.75" thickBot="1" x14ac:dyDescent="0.3">
      <c r="T56" s="10" t="s">
        <v>26</v>
      </c>
      <c r="U56" s="10">
        <v>19</v>
      </c>
      <c r="V56" s="10">
        <v>3183.75</v>
      </c>
      <c r="W56" s="10"/>
      <c r="X56" s="10"/>
      <c r="Y56" s="10"/>
    </row>
    <row r="57" spans="20:28" ht="15.75" thickBot="1" x14ac:dyDescent="0.3"/>
    <row r="58" spans="20:28" x14ac:dyDescent="0.25">
      <c r="T58" s="11"/>
      <c r="U58" s="11" t="s">
        <v>33</v>
      </c>
      <c r="V58" s="11" t="s">
        <v>21</v>
      </c>
      <c r="W58" s="11" t="s">
        <v>34</v>
      </c>
      <c r="X58" s="11" t="s">
        <v>35</v>
      </c>
      <c r="Y58" s="11" t="s">
        <v>36</v>
      </c>
      <c r="Z58" s="11" t="s">
        <v>37</v>
      </c>
      <c r="AA58" s="11" t="s">
        <v>99</v>
      </c>
      <c r="AB58" s="11" t="s">
        <v>100</v>
      </c>
    </row>
    <row r="59" spans="20:28" x14ac:dyDescent="0.25">
      <c r="T59" s="9" t="s">
        <v>27</v>
      </c>
      <c r="U59" s="9">
        <v>11.379530916844352</v>
      </c>
      <c r="V59" s="9">
        <v>2.2241178584727397</v>
      </c>
      <c r="W59" s="9">
        <v>5.1164244167611086</v>
      </c>
      <c r="X59" s="9">
        <v>7.2211182136440699E-5</v>
      </c>
      <c r="Y59" s="9">
        <v>6.7068326878852762</v>
      </c>
      <c r="Z59" s="9">
        <v>16.05222914580343</v>
      </c>
      <c r="AA59" s="9">
        <v>4.9775400568757009</v>
      </c>
      <c r="AB59" s="9">
        <v>17.781521776813005</v>
      </c>
    </row>
    <row r="60" spans="20:28" ht="15.75" thickBot="1" x14ac:dyDescent="0.3">
      <c r="T60" s="10" t="s">
        <v>44</v>
      </c>
      <c r="U60" s="10">
        <v>2.9360341151385927</v>
      </c>
      <c r="V60" s="10">
        <v>0.15471773270333058</v>
      </c>
      <c r="W60" s="10">
        <v>18.976713682641687</v>
      </c>
      <c r="X60" s="10">
        <v>2.3802221838403422E-13</v>
      </c>
      <c r="Y60" s="10">
        <v>2.6109842204860438</v>
      </c>
      <c r="Z60" s="10">
        <v>3.2610840097911415</v>
      </c>
      <c r="AA60" s="10">
        <v>2.4906883314749724</v>
      </c>
      <c r="AB60" s="10">
        <v>3.381379898802213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Gráficos</vt:lpstr>
      </vt:variant>
      <vt:variant>
        <vt:i4>2</vt:i4>
      </vt:variant>
    </vt:vector>
  </HeadingPairs>
  <TitlesOfParts>
    <vt:vector size="6" baseType="lpstr">
      <vt:lpstr>Ex01</vt:lpstr>
      <vt:lpstr>Ex02_P01</vt:lpstr>
      <vt:lpstr>Ex03_P01 (Dados)</vt:lpstr>
      <vt:lpstr>Ex03_P01</vt:lpstr>
      <vt:lpstr>Graf_Ex03</vt:lpstr>
      <vt:lpstr>Gráf2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Josilmar</dc:creator>
  <cp:lastModifiedBy>112846</cp:lastModifiedBy>
  <dcterms:created xsi:type="dcterms:W3CDTF">2012-12-03T19:19:53Z</dcterms:created>
  <dcterms:modified xsi:type="dcterms:W3CDTF">2013-06-10T14:10:20Z</dcterms:modified>
</cp:coreProperties>
</file>